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2015" sheetId="1" r:id="rId1"/>
    <sheet name="Sheet2" sheetId="2" r:id="rId2"/>
    <sheet name="Sheet3" sheetId="3" r:id="rId3"/>
  </sheets>
  <definedNames>
    <definedName name="_xlnm.Print_Titles" localSheetId="0">'2015'!$12:$14</definedName>
  </definedNames>
  <calcPr fullCalcOnLoad="1"/>
</workbook>
</file>

<file path=xl/sharedStrings.xml><?xml version="1.0" encoding="utf-8"?>
<sst xmlns="http://schemas.openxmlformats.org/spreadsheetml/2006/main" count="1020" uniqueCount="175">
  <si>
    <t>Целевая статья</t>
  </si>
  <si>
    <t>Вид расхо дов</t>
  </si>
  <si>
    <t>Раздел</t>
  </si>
  <si>
    <t>Подраз  дел</t>
  </si>
  <si>
    <t>Наименование главного распорядителя средств городского бюджета, раздела, подраздела, целевой статьи, вида расходов</t>
  </si>
  <si>
    <t xml:space="preserve">Дума городского округа </t>
  </si>
  <si>
    <t>01</t>
  </si>
  <si>
    <t>03</t>
  </si>
  <si>
    <t xml:space="preserve">Администрация городского округа </t>
  </si>
  <si>
    <t>02</t>
  </si>
  <si>
    <t>04</t>
  </si>
  <si>
    <t>Финансовое управление</t>
  </si>
  <si>
    <t>06</t>
  </si>
  <si>
    <t>11</t>
  </si>
  <si>
    <t>Резервные фонды</t>
  </si>
  <si>
    <t>12</t>
  </si>
  <si>
    <t>05</t>
  </si>
  <si>
    <t>Другие вопросы в области жилищно-коммунального хозяйства</t>
  </si>
  <si>
    <t>Коммунальное хозяйство</t>
  </si>
  <si>
    <t>Благоустройство</t>
  </si>
  <si>
    <t>Социальное обеспечение населения</t>
  </si>
  <si>
    <t>10</t>
  </si>
  <si>
    <t>Управление капитального строительства</t>
  </si>
  <si>
    <t>07</t>
  </si>
  <si>
    <t>Общее образование</t>
  </si>
  <si>
    <t>Молодежная политика и оздоровление детей</t>
  </si>
  <si>
    <t>09</t>
  </si>
  <si>
    <t>Культура</t>
  </si>
  <si>
    <t>08</t>
  </si>
  <si>
    <t>Телевидение и радиовещание</t>
  </si>
  <si>
    <t>ИТОГО:</t>
  </si>
  <si>
    <t>Транспорт</t>
  </si>
  <si>
    <t>Жилищное хозяйство</t>
  </si>
  <si>
    <t>Руководитель</t>
  </si>
  <si>
    <t>городского округа Отрадный</t>
  </si>
  <si>
    <t>Пенсионное обеспечение</t>
  </si>
  <si>
    <t>Другие вопросы в области охраны окружающей среды</t>
  </si>
  <si>
    <t>Функционирование Правительства РФ, высших исполнительных органов государственной власти субъекта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</si>
  <si>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</si>
  <si>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Комитет по управлению имуществом городского округа </t>
  </si>
  <si>
    <t>Периодическая печать и издательства</t>
  </si>
  <si>
    <t>Другие вопросы в области национальной экономики</t>
  </si>
  <si>
    <t>Код ГРБС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</si>
  <si>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</si>
  <si>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13</t>
  </si>
  <si>
    <t>Другие общегосударственные вопросы</t>
  </si>
  <si>
    <t>Массовый спорт</t>
  </si>
  <si>
    <t>Всего</t>
  </si>
  <si>
    <t>Социальное обслуживание населения</t>
  </si>
  <si>
    <t>Управление  жилищно-коммунального хозяйства и обслуживания населения</t>
  </si>
  <si>
    <t>Другие вопросы в области здравоохранения</t>
  </si>
  <si>
    <t>Обслуживание внутреннего государственного и муниципального долга</t>
  </si>
  <si>
    <t>Защита населения и территории от чрезвычайных ситуаций природного и техногенного характера, гражданская оборона</t>
  </si>
  <si>
    <t>в т.ч. за счет безвозмездных поступле-ний</t>
  </si>
  <si>
    <t>Дорожное хозяйство (дорожные фонды)</t>
  </si>
  <si>
    <t xml:space="preserve">Управление по социальной политике Администрации городского округа 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</si>
  <si>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</si>
  <si>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</si>
  <si>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14</t>
  </si>
  <si>
    <t>Сельское хозяйство и рыболовство</t>
  </si>
  <si>
    <t>Распределение бюджетных ассигнований по  ведомственной структуре расходов бюджета городского округа Отрадный на 2015 год</t>
  </si>
  <si>
    <t>Сумма на 2015 год,       тыс. руб.</t>
  </si>
  <si>
    <t>9901100</t>
  </si>
  <si>
    <t>Непрограммные направления деятельности (расходы на обеспечение выполнения функций органами местного самоуправления)</t>
  </si>
  <si>
    <t>110</t>
  </si>
  <si>
    <t>120</t>
  </si>
  <si>
    <t>Расходы на выплаты персоналу государственных (муниципальных) органов</t>
  </si>
  <si>
    <t>240</t>
  </si>
  <si>
    <t xml:space="preserve">Иные закупки товаров, работ и услуг для обеспечения государственных (муниципальных) нужд </t>
  </si>
  <si>
    <t>850</t>
  </si>
  <si>
    <t>Уплата налогов, сборов и иных платежей</t>
  </si>
  <si>
    <t>9906000</t>
  </si>
  <si>
    <t>Непрограммные направления деятельности (предоставление субсидий бюджетным, автономным учреждениям, некоммерческим организациям и иным юридическим лицам, индивидуальным предпринимателям, физическим лицам)</t>
  </si>
  <si>
    <t>610</t>
  </si>
  <si>
    <t>Субсидии бюджетным учреждениям</t>
  </si>
  <si>
    <t>Расходы на выплаты персоналу казенных учреждений</t>
  </si>
  <si>
    <t>630</t>
  </si>
  <si>
    <t>Субсидии некоммерческим организациям (за исключением государственных (муниципальных) учреждений)</t>
  </si>
  <si>
    <t>310</t>
  </si>
  <si>
    <t>Публичные нормативные социальные выплаты населению</t>
  </si>
  <si>
    <t>9908000</t>
  </si>
  <si>
    <t>320</t>
  </si>
  <si>
    <t>Социальные выплаты гражданам, кроме публичных нормативных социальных выплат</t>
  </si>
  <si>
    <t>Непрограммные направления деятельности (социальное обеспечение населения)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</si>
  <si>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</si>
  <si>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</si>
  <si>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1906000</t>
  </si>
  <si>
    <t>410</t>
  </si>
  <si>
    <t>Бюджетные инвестиции</t>
  </si>
  <si>
    <t>9907990</t>
  </si>
  <si>
    <t>Резервный фонд Администрации городского округа Отрадный</t>
  </si>
  <si>
    <t>870</t>
  </si>
  <si>
    <t>Резервные средства</t>
  </si>
  <si>
    <t>730</t>
  </si>
  <si>
    <t>Обслуживание муниципального долга</t>
  </si>
  <si>
    <t>9909000</t>
  </si>
  <si>
    <t>Непрограммные направления деятельности (иные направления расходов)</t>
  </si>
  <si>
    <t>Непрограммные направления деятельности  (предоставление субсидий бюджетным, автономным учреждениям, некоммерческим организациям и иным юридическим лицам, индивидуальным предпринимателям, физическим лицам)</t>
  </si>
  <si>
    <t>350</t>
  </si>
  <si>
    <t>Премии и гранты</t>
  </si>
  <si>
    <t>620</t>
  </si>
  <si>
    <t>Субсидии автономным учреждениям</t>
  </si>
  <si>
    <t>360</t>
  </si>
  <si>
    <t>Иные выплаты населению</t>
  </si>
  <si>
    <t>9901200</t>
  </si>
  <si>
    <t>Непрограммные направления деятельности (расходы на обеспечение деятельности муниципальных казенных учреждений)</t>
  </si>
  <si>
    <t>Территориальная избирательная комиссия</t>
  </si>
  <si>
    <t>Обеспечение проведения выборов и референдумов</t>
  </si>
  <si>
    <t>880</t>
  </si>
  <si>
    <t>Специальные расходы</t>
  </si>
  <si>
    <t>1800000</t>
  </si>
  <si>
    <t xml:space="preserve">Муниципальная  программа "Поддержка социально ориентированных некоммерческих организаций, благотворительной деятельности, добровольчества в городском округе Отрадный Самарской области на 2013-2015 годы" </t>
  </si>
  <si>
    <t>1900000</t>
  </si>
  <si>
    <t xml:space="preserve">Муниципальная  программа "Управление муниципальной собственностью городского округа Отрадный Самарской области на 2013-2015 г.г." </t>
  </si>
  <si>
    <t xml:space="preserve">Муниципальная  программа "Снижение рисков и смягчение последствий чрезвычайных ситуаций природного и техногенного характера в городском округе Отрадный Самарской области на 2014-2016 годы" </t>
  </si>
  <si>
    <t>2400000</t>
  </si>
  <si>
    <t xml:space="preserve">Муниципальная  программа "Обеспечение первичных мер пожарной безопасности на территории городского округа Отрадный Самарской области на период 2013-2015 годы" </t>
  </si>
  <si>
    <t>1200000</t>
  </si>
  <si>
    <t xml:space="preserve">Муниципальная  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городского округа Отрадный на период 2012-2015 годы" </t>
  </si>
  <si>
    <t>1600000</t>
  </si>
  <si>
    <t xml:space="preserve">Муниципальная  программа: "Поддержка и  развитие малого и среднего предпринимательства на территории городского округа Отрадный Самарской области" на 2009-2015 годы </t>
  </si>
  <si>
    <t>0100000</t>
  </si>
  <si>
    <t xml:space="preserve">Муниципальная  программа: "Молодой семье - доступное жилье" на 2012-2015 годы </t>
  </si>
  <si>
    <t>0200000</t>
  </si>
  <si>
    <t xml:space="preserve">Муниципальная программа "Сохранение и развитие культуры и искусства городского округа Отрадный Самарской области" на 2011-2018 годы </t>
  </si>
  <si>
    <t>1500000</t>
  </si>
  <si>
    <t xml:space="preserve">Муниципальная  программа "Управление муниципальной собственностью городского округа Отрадный Самарской области на 2013-2015 г.г."  </t>
  </si>
  <si>
    <t xml:space="preserve">Муниципальная  программа "Модернизация и развитие автомобильных дорог общего пользования местного значения в городском округе Отрадный Самарской области на 2009-2015 годы" </t>
  </si>
  <si>
    <t>0900000</t>
  </si>
  <si>
    <t xml:space="preserve">Муниципальная  программа "Поэтапный переход на отпуск коммунальных услуг потребителям по приборам учета в городском округе Отрадный Самарской области" на 2011-2015 годы </t>
  </si>
  <si>
    <t>1100000</t>
  </si>
  <si>
    <t xml:space="preserve">Муниципальная  программа "Комплексное развитие систем  коммунальной инфраструктуры в городском округе Отрадный Самарской области" на 2009-2015 гг. </t>
  </si>
  <si>
    <t>2300000</t>
  </si>
  <si>
    <t xml:space="preserve">Муниципальная Экологическая программа на 2015-2017 годы </t>
  </si>
  <si>
    <t>0400000</t>
  </si>
  <si>
    <t xml:space="preserve">Муниципальная  программа "Благоустройство  территории городского округа Отрадный Самарской области на 2011-2015 годы" </t>
  </si>
  <si>
    <t>1300000</t>
  </si>
  <si>
    <t xml:space="preserve">Муниципальная  программа "Формирование доступной среды жизнедеятельности для инвалидов и других маломобильных групп населения в городском округе Отрадный" на 2012-2015 годы </t>
  </si>
  <si>
    <t>1700000</t>
  </si>
  <si>
    <t xml:space="preserve">Муниципальная  программа "Обеспечение безопасности дорожного движения на территории городского округа Отрадный Самарской области до 2015 года" </t>
  </si>
  <si>
    <t>0300000</t>
  </si>
  <si>
    <t xml:space="preserve">Муниципальная  Экологическая программа на 2015-2017 годы  </t>
  </si>
  <si>
    <t xml:space="preserve">Муниципальная  программа "Благоустройство  территории городского округа Отрадный Самарской области на 2011-2015 гг." </t>
  </si>
  <si>
    <t xml:space="preserve">Муниципальная  Экологическая программа на 2015-2017 годы </t>
  </si>
  <si>
    <t>0800000</t>
  </si>
  <si>
    <t>Муниципальная программа приватизации муниципального имущества городского округа Отрадный Самарской области на 2015 год</t>
  </si>
  <si>
    <t>2200000</t>
  </si>
  <si>
    <t xml:space="preserve">Муниципальная  программа "Сохранение и развитие культуры и искусства городского округа Отрадный Самарской области" на 2011-2018 годы </t>
  </si>
  <si>
    <t xml:space="preserve">Муниципальная  программа "Развитие образования в городском округе Отрадный Самарской области на 2012-2015 гг." </t>
  </si>
  <si>
    <t>1400000</t>
  </si>
  <si>
    <t>Муниципальная программа "Молодежь Отрадного" на 2012-2015 годы</t>
  </si>
  <si>
    <t>0600000</t>
  </si>
  <si>
    <t>Муниципальная программа  по противодействию злоупотреблению наркотиками и их незаконному обороту на территории городского округа Отрадный на 2013-2015 г.г.</t>
  </si>
  <si>
    <t>1000000</t>
  </si>
  <si>
    <t xml:space="preserve">Муниципальная  программа "Организация отдыха, оздоровления и занятости детей и подростков на территории городского округа Отрадный на 2013-2015 гг." </t>
  </si>
  <si>
    <t>2000000</t>
  </si>
  <si>
    <t xml:space="preserve">Муниципальная программа "Медицинские кадры городского округа Отрадный на 2012-2016 г.г." </t>
  </si>
  <si>
    <t>0700000</t>
  </si>
  <si>
    <t xml:space="preserve">Муниципальная  программа  "Отрадный - Спортград" на 2012-2015 годы </t>
  </si>
  <si>
    <t>0500000</t>
  </si>
  <si>
    <t xml:space="preserve">Муниципальная  адресная программа "Переселение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Отрадный Самарской области" на 2010-2017 годы </t>
  </si>
  <si>
    <t>Дошкольное образование</t>
  </si>
  <si>
    <t>Муниципальная  программа  "Развитие жилищного строительства на территории городского округа Отрадный Самарской области" на 2011-2015 годы</t>
  </si>
  <si>
    <t>2100000</t>
  </si>
  <si>
    <t>Муниципальная  программа "Развитие образования в городском округе Отрадный Самарской области на 2012-2015 гг."</t>
  </si>
  <si>
    <t>9902000</t>
  </si>
  <si>
    <t xml:space="preserve">Непрограммные направления деятельности (закупка товаров, работ и услуг для муниципальных нужд) </t>
  </si>
  <si>
    <t>ПРИЛОЖЕНИЕ 6</t>
  </si>
  <si>
    <t>к решению Думы</t>
  </si>
  <si>
    <t>Непрограммные направления деятельности (расходы на исполнение переданных государственных полномочий)</t>
  </si>
  <si>
    <t>9907500</t>
  </si>
  <si>
    <t>финансового управления                                                                       Н. В. Долгова</t>
  </si>
  <si>
    <t>Охрана семьи и детства</t>
  </si>
  <si>
    <t>Другие вопросы в области социальной политики</t>
  </si>
  <si>
    <r>
      <t>от _</t>
    </r>
    <r>
      <rPr>
        <u val="single"/>
        <sz val="12"/>
        <rFont val="Times New Roman"/>
        <family val="1"/>
      </rPr>
      <t>23.12.2014</t>
    </r>
    <r>
      <rPr>
        <sz val="12"/>
        <rFont val="Times New Roman"/>
        <family val="1"/>
      </rPr>
      <t>__ № _</t>
    </r>
    <r>
      <rPr>
        <u val="single"/>
        <sz val="12"/>
        <rFont val="Times New Roman"/>
        <family val="1"/>
      </rPr>
      <t>441</t>
    </r>
    <r>
      <rPr>
        <sz val="12"/>
        <rFont val="Times New Roman"/>
        <family val="1"/>
      </rPr>
      <t>__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</si>
</sst>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3" fontId="5" fillId="0" borderId="10" xfId="0" applyNumberFormat="1" applyFont="1" applyBorder="1" applyAlignment="1">
      <alignment vertical="top" wrapText="1"/>
    </xf>
    <xf numFmtId="3" fontId="2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3" fontId="6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2" fillId="0" borderId="10" xfId="0" applyNumberFormat="1" applyFont="1" applyBorder="1" applyAlignment="1">
      <alignment horizontal="center" vertical="top"/>
    </xf>
    <xf numFmtId="3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/>
    </xf>
    <xf numFmtId="49" fontId="2" fillId="33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49" fontId="6" fillId="33" borderId="10" xfId="0" applyNumberFormat="1" applyFont="1" applyFill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3" fontId="2" fillId="33" borderId="10" xfId="0" applyNumberFormat="1" applyFont="1" applyFill="1" applyBorder="1" applyAlignment="1">
      <alignment vertical="top" wrapText="1"/>
    </xf>
    <xf numFmtId="3" fontId="6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3" fontId="5" fillId="0" borderId="10" xfId="0" applyNumberFormat="1" applyFont="1" applyBorder="1" applyAlignment="1">
      <alignment horizontal="center" vertical="top"/>
    </xf>
    <xf numFmtId="3" fontId="2" fillId="33" borderId="10" xfId="0" applyNumberFormat="1" applyFont="1" applyFill="1" applyBorder="1" applyAlignment="1">
      <alignment horizontal="center" vertical="top"/>
    </xf>
    <xf numFmtId="3" fontId="6" fillId="33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173" fontId="2" fillId="0" borderId="10" xfId="0" applyNumberFormat="1" applyFont="1" applyBorder="1" applyAlignment="1">
      <alignment horizontal="center" vertical="top"/>
    </xf>
    <xf numFmtId="173" fontId="6" fillId="0" borderId="10" xfId="0" applyNumberFormat="1" applyFont="1" applyBorder="1" applyAlignment="1">
      <alignment horizontal="center" vertical="top"/>
    </xf>
    <xf numFmtId="173" fontId="2" fillId="33" borderId="10" xfId="0" applyNumberFormat="1" applyFont="1" applyFill="1" applyBorder="1" applyAlignment="1">
      <alignment horizontal="center" vertical="top"/>
    </xf>
    <xf numFmtId="3" fontId="6" fillId="34" borderId="10" xfId="0" applyNumberFormat="1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top"/>
    </xf>
    <xf numFmtId="3" fontId="5" fillId="34" borderId="10" xfId="0" applyNumberFormat="1" applyFont="1" applyFill="1" applyBorder="1" applyAlignment="1">
      <alignment horizontal="center" vertical="top"/>
    </xf>
    <xf numFmtId="3" fontId="6" fillId="34" borderId="10" xfId="0" applyNumberFormat="1" applyFont="1" applyFill="1" applyBorder="1" applyAlignment="1">
      <alignment horizontal="center" vertical="top"/>
    </xf>
    <xf numFmtId="3" fontId="2" fillId="34" borderId="10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3" fontId="4" fillId="0" borderId="12" xfId="0" applyNumberFormat="1" applyFont="1" applyBorder="1" applyAlignment="1">
      <alignment horizontal="center" vertical="top" wrapText="1"/>
    </xf>
    <xf numFmtId="3" fontId="4" fillId="0" borderId="13" xfId="0" applyNumberFormat="1" applyFont="1" applyBorder="1" applyAlignment="1">
      <alignment horizontal="center" vertical="top" wrapText="1"/>
    </xf>
    <xf numFmtId="3" fontId="4" fillId="0" borderId="11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6"/>
  <sheetViews>
    <sheetView tabSelected="1" zoomScalePageLayoutView="0" workbookViewId="0" topLeftCell="A1">
      <selection activeCell="C5" sqref="C5:H5"/>
    </sheetView>
  </sheetViews>
  <sheetFormatPr defaultColWidth="9.140625" defaultRowHeight="12.75"/>
  <cols>
    <col min="1" max="1" width="7.00390625" style="37" customWidth="1"/>
    <col min="2" max="2" width="35.8515625" style="31" customWidth="1"/>
    <col min="3" max="3" width="6.421875" style="37" customWidth="1"/>
    <col min="4" max="4" width="6.57421875" style="37" customWidth="1"/>
    <col min="5" max="5" width="9.140625" style="37" customWidth="1"/>
    <col min="6" max="6" width="6.8515625" style="37" customWidth="1"/>
    <col min="7" max="7" width="10.8515625" style="37" customWidth="1"/>
    <col min="8" max="8" width="9.57421875" style="37" customWidth="1"/>
    <col min="9" max="16384" width="9.140625" style="37" customWidth="1"/>
  </cols>
  <sheetData>
    <row r="1" spans="1:8" ht="15.75">
      <c r="A1" s="3"/>
      <c r="B1" s="26"/>
      <c r="C1" s="73" t="s">
        <v>167</v>
      </c>
      <c r="D1" s="73"/>
      <c r="E1" s="73"/>
      <c r="F1" s="73"/>
      <c r="G1" s="73"/>
      <c r="H1" s="73"/>
    </row>
    <row r="2" spans="1:7" ht="15.75">
      <c r="A2" s="3"/>
      <c r="B2" s="26"/>
      <c r="C2" s="3"/>
      <c r="D2" s="3"/>
      <c r="E2" s="3"/>
      <c r="F2" s="25"/>
      <c r="G2" s="25"/>
    </row>
    <row r="3" spans="1:8" ht="15.75">
      <c r="A3" s="3"/>
      <c r="B3" s="26"/>
      <c r="C3" s="73" t="s">
        <v>168</v>
      </c>
      <c r="D3" s="73"/>
      <c r="E3" s="73"/>
      <c r="F3" s="73"/>
      <c r="G3" s="73"/>
      <c r="H3" s="73"/>
    </row>
    <row r="4" spans="1:8" ht="15.75">
      <c r="A4" s="3"/>
      <c r="B4" s="26"/>
      <c r="C4" s="73" t="s">
        <v>34</v>
      </c>
      <c r="D4" s="73"/>
      <c r="E4" s="73"/>
      <c r="F4" s="73"/>
      <c r="G4" s="73"/>
      <c r="H4" s="73"/>
    </row>
    <row r="5" spans="1:8" ht="15.75">
      <c r="A5" s="3"/>
      <c r="B5" s="26"/>
      <c r="C5" s="73" t="s">
        <v>174</v>
      </c>
      <c r="D5" s="73"/>
      <c r="E5" s="73"/>
      <c r="F5" s="73"/>
      <c r="G5" s="73"/>
      <c r="H5" s="73"/>
    </row>
    <row r="6" spans="1:7" ht="15.75">
      <c r="A6" s="3"/>
      <c r="B6" s="26"/>
      <c r="C6" s="3"/>
      <c r="D6" s="3"/>
      <c r="E6" s="25"/>
      <c r="F6" s="25"/>
      <c r="G6" s="25"/>
    </row>
    <row r="7" spans="1:7" ht="15.75">
      <c r="A7" s="1"/>
      <c r="B7" s="27"/>
      <c r="C7" s="2"/>
      <c r="D7" s="1"/>
      <c r="E7" s="3"/>
      <c r="F7" s="3"/>
      <c r="G7" s="3"/>
    </row>
    <row r="8" spans="1:8" ht="15.75" customHeight="1">
      <c r="A8" s="62" t="s">
        <v>60</v>
      </c>
      <c r="B8" s="62"/>
      <c r="C8" s="62"/>
      <c r="D8" s="62"/>
      <c r="E8" s="62"/>
      <c r="F8" s="62"/>
      <c r="G8" s="62"/>
      <c r="H8" s="62"/>
    </row>
    <row r="9" spans="1:8" ht="15.75" customHeight="1">
      <c r="A9" s="62"/>
      <c r="B9" s="62"/>
      <c r="C9" s="62"/>
      <c r="D9" s="62"/>
      <c r="E9" s="62"/>
      <c r="F9" s="62"/>
      <c r="G9" s="62"/>
      <c r="H9" s="62"/>
    </row>
    <row r="10" spans="1:8" ht="4.5" customHeight="1">
      <c r="A10" s="62"/>
      <c r="B10" s="62"/>
      <c r="C10" s="62"/>
      <c r="D10" s="62"/>
      <c r="E10" s="62"/>
      <c r="F10" s="62"/>
      <c r="G10" s="62"/>
      <c r="H10" s="62"/>
    </row>
    <row r="11" spans="1:7" ht="15.75">
      <c r="A11" s="22"/>
      <c r="B11" s="28"/>
      <c r="C11" s="22"/>
      <c r="D11" s="22"/>
      <c r="E11" s="22"/>
      <c r="F11" s="22"/>
      <c r="G11" s="22"/>
    </row>
    <row r="12" spans="1:8" ht="17.25" customHeight="1">
      <c r="A12" s="63" t="s">
        <v>42</v>
      </c>
      <c r="B12" s="66" t="s">
        <v>4</v>
      </c>
      <c r="C12" s="66" t="s">
        <v>2</v>
      </c>
      <c r="D12" s="63" t="s">
        <v>3</v>
      </c>
      <c r="E12" s="63" t="s">
        <v>0</v>
      </c>
      <c r="F12" s="63" t="s">
        <v>1</v>
      </c>
      <c r="G12" s="69" t="s">
        <v>61</v>
      </c>
      <c r="H12" s="70"/>
    </row>
    <row r="13" spans="1:8" ht="9.75" customHeight="1">
      <c r="A13" s="64"/>
      <c r="B13" s="67"/>
      <c r="C13" s="67"/>
      <c r="D13" s="64"/>
      <c r="E13" s="64"/>
      <c r="F13" s="64"/>
      <c r="G13" s="71"/>
      <c r="H13" s="72"/>
    </row>
    <row r="14" spans="1:8" ht="77.25" customHeight="1">
      <c r="A14" s="65"/>
      <c r="B14" s="68"/>
      <c r="C14" s="68"/>
      <c r="D14" s="65"/>
      <c r="E14" s="65"/>
      <c r="F14" s="65"/>
      <c r="G14" s="32" t="s">
        <v>47</v>
      </c>
      <c r="H14" s="34" t="s">
        <v>53</v>
      </c>
    </row>
    <row r="15" spans="1:8" ht="17.25" customHeight="1">
      <c r="A15" s="16">
        <v>801</v>
      </c>
      <c r="B15" s="7" t="s">
        <v>5</v>
      </c>
      <c r="C15" s="9"/>
      <c r="D15" s="10"/>
      <c r="E15" s="9"/>
      <c r="F15" s="9"/>
      <c r="G15" s="48">
        <f>G16</f>
        <v>20000</v>
      </c>
      <c r="H15" s="33"/>
    </row>
    <row r="16" spans="1:8" ht="95.25" customHeight="1">
      <c r="A16" s="20">
        <v>801</v>
      </c>
      <c r="B16" s="17" t="s">
        <v>43</v>
      </c>
      <c r="C16" s="18" t="s">
        <v>6</v>
      </c>
      <c r="D16" s="19" t="s">
        <v>7</v>
      </c>
      <c r="E16" s="18"/>
      <c r="F16" s="18"/>
      <c r="G16" s="39">
        <f>G17</f>
        <v>20000</v>
      </c>
      <c r="H16" s="33"/>
    </row>
    <row r="17" spans="1:8" ht="63" customHeight="1">
      <c r="A17" s="13">
        <v>801</v>
      </c>
      <c r="B17" s="8" t="s">
        <v>63</v>
      </c>
      <c r="C17" s="11" t="s">
        <v>6</v>
      </c>
      <c r="D17" s="12" t="s">
        <v>7</v>
      </c>
      <c r="E17" s="11" t="s">
        <v>62</v>
      </c>
      <c r="F17" s="11"/>
      <c r="G17" s="38">
        <f>SUM(G18:G20)</f>
        <v>20000</v>
      </c>
      <c r="H17" s="33"/>
    </row>
    <row r="18" spans="1:8" ht="47.25">
      <c r="A18" s="13">
        <v>801</v>
      </c>
      <c r="B18" s="8" t="s">
        <v>66</v>
      </c>
      <c r="C18" s="11" t="s">
        <v>6</v>
      </c>
      <c r="D18" s="12" t="s">
        <v>7</v>
      </c>
      <c r="E18" s="11" t="s">
        <v>62</v>
      </c>
      <c r="F18" s="11" t="s">
        <v>65</v>
      </c>
      <c r="G18" s="38">
        <v>19009</v>
      </c>
      <c r="H18" s="33"/>
    </row>
    <row r="19" spans="1:8" ht="48.75" customHeight="1">
      <c r="A19" s="13">
        <v>801</v>
      </c>
      <c r="B19" s="8" t="s">
        <v>68</v>
      </c>
      <c r="C19" s="11" t="s">
        <v>6</v>
      </c>
      <c r="D19" s="11" t="s">
        <v>7</v>
      </c>
      <c r="E19" s="11" t="s">
        <v>62</v>
      </c>
      <c r="F19" s="11" t="s">
        <v>67</v>
      </c>
      <c r="G19" s="38">
        <v>976</v>
      </c>
      <c r="H19" s="33"/>
    </row>
    <row r="20" spans="1:8" ht="31.5">
      <c r="A20" s="13">
        <v>801</v>
      </c>
      <c r="B20" s="8" t="s">
        <v>70</v>
      </c>
      <c r="C20" s="11" t="s">
        <v>6</v>
      </c>
      <c r="D20" s="11" t="s">
        <v>7</v>
      </c>
      <c r="E20" s="11" t="s">
        <v>62</v>
      </c>
      <c r="F20" s="11" t="s">
        <v>69</v>
      </c>
      <c r="G20" s="38">
        <v>15</v>
      </c>
      <c r="H20" s="33"/>
    </row>
    <row r="21" spans="1:8" ht="17.25" customHeight="1">
      <c r="A21" s="16">
        <v>748</v>
      </c>
      <c r="B21" s="7" t="s">
        <v>8</v>
      </c>
      <c r="C21" s="14"/>
      <c r="D21" s="15"/>
      <c r="E21" s="14"/>
      <c r="F21" s="14"/>
      <c r="G21" s="48">
        <f>SUM(G22+G49+G55+G59+G30+G52+G43+G46+G40)</f>
        <v>68275</v>
      </c>
      <c r="H21" s="48">
        <f>SUM(H22+H49+H55+H59+H30+H52+H43+H46+H40)</f>
        <v>2028</v>
      </c>
    </row>
    <row r="22" spans="1:8" ht="82.5" customHeight="1">
      <c r="A22" s="20">
        <v>748</v>
      </c>
      <c r="B22" s="21" t="s">
        <v>37</v>
      </c>
      <c r="C22" s="18" t="s">
        <v>6</v>
      </c>
      <c r="D22" s="18" t="s">
        <v>10</v>
      </c>
      <c r="E22" s="18"/>
      <c r="F22" s="18"/>
      <c r="G22" s="39">
        <f>SUM(G23+G27)</f>
        <v>26611</v>
      </c>
      <c r="H22" s="39">
        <f>SUM(H23+H27)</f>
        <v>2028</v>
      </c>
    </row>
    <row r="23" spans="1:8" ht="64.5" customHeight="1">
      <c r="A23" s="13">
        <v>748</v>
      </c>
      <c r="B23" s="8" t="s">
        <v>63</v>
      </c>
      <c r="C23" s="11" t="s">
        <v>6</v>
      </c>
      <c r="D23" s="11" t="s">
        <v>10</v>
      </c>
      <c r="E23" s="11" t="s">
        <v>62</v>
      </c>
      <c r="F23" s="11"/>
      <c r="G23" s="38">
        <f>SUM(G24+G25+G26)</f>
        <v>24583</v>
      </c>
      <c r="H23" s="38"/>
    </row>
    <row r="24" spans="1:8" ht="47.25">
      <c r="A24" s="13">
        <v>748</v>
      </c>
      <c r="B24" s="8" t="s">
        <v>66</v>
      </c>
      <c r="C24" s="11" t="s">
        <v>6</v>
      </c>
      <c r="D24" s="11" t="s">
        <v>10</v>
      </c>
      <c r="E24" s="11" t="s">
        <v>62</v>
      </c>
      <c r="F24" s="11" t="s">
        <v>65</v>
      </c>
      <c r="G24" s="38">
        <v>17935</v>
      </c>
      <c r="H24" s="33"/>
    </row>
    <row r="25" spans="1:8" ht="48.75" customHeight="1">
      <c r="A25" s="13">
        <v>748</v>
      </c>
      <c r="B25" s="8" t="s">
        <v>68</v>
      </c>
      <c r="C25" s="11" t="s">
        <v>6</v>
      </c>
      <c r="D25" s="11" t="s">
        <v>10</v>
      </c>
      <c r="E25" s="11" t="s">
        <v>62</v>
      </c>
      <c r="F25" s="11" t="s">
        <v>67</v>
      </c>
      <c r="G25" s="38">
        <v>6558</v>
      </c>
      <c r="H25" s="33"/>
    </row>
    <row r="26" spans="1:8" ht="31.5">
      <c r="A26" s="13">
        <v>748</v>
      </c>
      <c r="B26" s="8" t="s">
        <v>70</v>
      </c>
      <c r="C26" s="11" t="s">
        <v>6</v>
      </c>
      <c r="D26" s="11" t="s">
        <v>10</v>
      </c>
      <c r="E26" s="11" t="s">
        <v>62</v>
      </c>
      <c r="F26" s="11" t="s">
        <v>69</v>
      </c>
      <c r="G26" s="38">
        <v>90</v>
      </c>
      <c r="H26" s="33"/>
    </row>
    <row r="27" spans="1:8" ht="65.25" customHeight="1">
      <c r="A27" s="13">
        <v>748</v>
      </c>
      <c r="B27" s="8" t="s">
        <v>169</v>
      </c>
      <c r="C27" s="11" t="s">
        <v>6</v>
      </c>
      <c r="D27" s="11" t="s">
        <v>10</v>
      </c>
      <c r="E27" s="11" t="s">
        <v>170</v>
      </c>
      <c r="F27" s="11"/>
      <c r="G27" s="38">
        <f>SUM(G28+G29)</f>
        <v>2028</v>
      </c>
      <c r="H27" s="38">
        <f>SUM(H28+H29)</f>
        <v>2028</v>
      </c>
    </row>
    <row r="28" spans="1:8" ht="48" customHeight="1">
      <c r="A28" s="13">
        <v>748</v>
      </c>
      <c r="B28" s="8" t="s">
        <v>66</v>
      </c>
      <c r="C28" s="11" t="s">
        <v>6</v>
      </c>
      <c r="D28" s="11" t="s">
        <v>10</v>
      </c>
      <c r="E28" s="11" t="s">
        <v>170</v>
      </c>
      <c r="F28" s="11" t="s">
        <v>65</v>
      </c>
      <c r="G28" s="38">
        <v>1760</v>
      </c>
      <c r="H28" s="38">
        <v>1760</v>
      </c>
    </row>
    <row r="29" spans="1:8" ht="48.75" customHeight="1">
      <c r="A29" s="13">
        <v>748</v>
      </c>
      <c r="B29" s="8" t="s">
        <v>68</v>
      </c>
      <c r="C29" s="11" t="s">
        <v>6</v>
      </c>
      <c r="D29" s="11" t="s">
        <v>10</v>
      </c>
      <c r="E29" s="11" t="s">
        <v>170</v>
      </c>
      <c r="F29" s="11" t="s">
        <v>67</v>
      </c>
      <c r="G29" s="38">
        <v>268</v>
      </c>
      <c r="H29" s="38">
        <v>268</v>
      </c>
    </row>
    <row r="30" spans="1:8" ht="32.25" customHeight="1">
      <c r="A30" s="20">
        <v>748</v>
      </c>
      <c r="B30" s="17" t="s">
        <v>45</v>
      </c>
      <c r="C30" s="18" t="s">
        <v>6</v>
      </c>
      <c r="D30" s="18" t="s">
        <v>44</v>
      </c>
      <c r="E30" s="18"/>
      <c r="F30" s="18"/>
      <c r="G30" s="39">
        <f>SUM(G31+G33+G38)</f>
        <v>18962</v>
      </c>
      <c r="H30" s="20"/>
    </row>
    <row r="31" spans="1:8" ht="127.5" customHeight="1">
      <c r="A31" s="13">
        <v>748</v>
      </c>
      <c r="B31" s="8" t="s">
        <v>72</v>
      </c>
      <c r="C31" s="11" t="s">
        <v>6</v>
      </c>
      <c r="D31" s="11" t="s">
        <v>44</v>
      </c>
      <c r="E31" s="11" t="s">
        <v>71</v>
      </c>
      <c r="F31" s="11"/>
      <c r="G31" s="38">
        <f>+G32</f>
        <v>6593</v>
      </c>
      <c r="H31" s="13"/>
    </row>
    <row r="32" spans="1:8" ht="21" customHeight="1">
      <c r="A32" s="13">
        <v>748</v>
      </c>
      <c r="B32" s="6" t="s">
        <v>74</v>
      </c>
      <c r="C32" s="11" t="s">
        <v>6</v>
      </c>
      <c r="D32" s="11" t="s">
        <v>44</v>
      </c>
      <c r="E32" s="11" t="s">
        <v>71</v>
      </c>
      <c r="F32" s="11" t="s">
        <v>73</v>
      </c>
      <c r="G32" s="38">
        <v>6593</v>
      </c>
      <c r="H32" s="35"/>
    </row>
    <row r="33" spans="1:8" ht="123.75" customHeight="1">
      <c r="A33" s="13">
        <v>748</v>
      </c>
      <c r="B33" s="6" t="s">
        <v>111</v>
      </c>
      <c r="C33" s="11" t="s">
        <v>6</v>
      </c>
      <c r="D33" s="11" t="s">
        <v>44</v>
      </c>
      <c r="E33" s="41" t="s">
        <v>110</v>
      </c>
      <c r="F33" s="41"/>
      <c r="G33" s="38">
        <f>SUM(G34:G37)</f>
        <v>2515</v>
      </c>
      <c r="H33" s="35"/>
    </row>
    <row r="34" spans="1:8" ht="31.5">
      <c r="A34" s="13">
        <v>748</v>
      </c>
      <c r="B34" s="8" t="s">
        <v>75</v>
      </c>
      <c r="C34" s="11" t="s">
        <v>6</v>
      </c>
      <c r="D34" s="11" t="s">
        <v>44</v>
      </c>
      <c r="E34" s="41" t="s">
        <v>110</v>
      </c>
      <c r="F34" s="41" t="s">
        <v>64</v>
      </c>
      <c r="G34" s="38">
        <v>1487</v>
      </c>
      <c r="H34" s="35"/>
    </row>
    <row r="35" spans="1:8" ht="49.5" customHeight="1">
      <c r="A35" s="13">
        <v>748</v>
      </c>
      <c r="B35" s="8" t="s">
        <v>68</v>
      </c>
      <c r="C35" s="11" t="s">
        <v>6</v>
      </c>
      <c r="D35" s="11" t="s">
        <v>44</v>
      </c>
      <c r="E35" s="41" t="s">
        <v>110</v>
      </c>
      <c r="F35" s="41" t="s">
        <v>67</v>
      </c>
      <c r="G35" s="49">
        <v>722</v>
      </c>
      <c r="H35" s="35"/>
    </row>
    <row r="36" spans="1:8" ht="63">
      <c r="A36" s="13">
        <v>748</v>
      </c>
      <c r="B36" s="6" t="s">
        <v>77</v>
      </c>
      <c r="C36" s="11" t="s">
        <v>6</v>
      </c>
      <c r="D36" s="11" t="s">
        <v>44</v>
      </c>
      <c r="E36" s="41" t="s">
        <v>110</v>
      </c>
      <c r="F36" s="41" t="s">
        <v>76</v>
      </c>
      <c r="G36" s="49">
        <v>300</v>
      </c>
      <c r="H36" s="35"/>
    </row>
    <row r="37" spans="1:8" ht="31.5">
      <c r="A37" s="13">
        <v>748</v>
      </c>
      <c r="B37" s="8" t="s">
        <v>70</v>
      </c>
      <c r="C37" s="11" t="s">
        <v>6</v>
      </c>
      <c r="D37" s="11" t="s">
        <v>44</v>
      </c>
      <c r="E37" s="41" t="s">
        <v>110</v>
      </c>
      <c r="F37" s="41" t="s">
        <v>69</v>
      </c>
      <c r="G37" s="49">
        <v>6</v>
      </c>
      <c r="H37" s="35"/>
    </row>
    <row r="38" spans="1:8" ht="78.75" customHeight="1">
      <c r="A38" s="13">
        <v>748</v>
      </c>
      <c r="B38" s="45" t="s">
        <v>113</v>
      </c>
      <c r="C38" s="11" t="s">
        <v>6</v>
      </c>
      <c r="D38" s="11" t="s">
        <v>44</v>
      </c>
      <c r="E38" s="11" t="s">
        <v>112</v>
      </c>
      <c r="F38" s="41"/>
      <c r="G38" s="49">
        <f>G39</f>
        <v>9854</v>
      </c>
      <c r="H38" s="35"/>
    </row>
    <row r="39" spans="1:8" ht="21" customHeight="1">
      <c r="A39" s="13">
        <v>748</v>
      </c>
      <c r="B39" s="6" t="s">
        <v>74</v>
      </c>
      <c r="C39" s="11" t="s">
        <v>6</v>
      </c>
      <c r="D39" s="11" t="s">
        <v>44</v>
      </c>
      <c r="E39" s="41" t="s">
        <v>112</v>
      </c>
      <c r="F39" s="41" t="s">
        <v>73</v>
      </c>
      <c r="G39" s="49">
        <v>9854</v>
      </c>
      <c r="H39" s="35"/>
    </row>
    <row r="40" spans="1:8" ht="63" customHeight="1">
      <c r="A40" s="20">
        <v>748</v>
      </c>
      <c r="B40" s="21" t="s">
        <v>52</v>
      </c>
      <c r="C40" s="18" t="s">
        <v>7</v>
      </c>
      <c r="D40" s="18" t="s">
        <v>26</v>
      </c>
      <c r="E40" s="43"/>
      <c r="F40" s="43"/>
      <c r="G40" s="50">
        <f>G41</f>
        <v>36</v>
      </c>
      <c r="H40" s="44"/>
    </row>
    <row r="41" spans="1:8" ht="111" customHeight="1">
      <c r="A41" s="13">
        <v>748</v>
      </c>
      <c r="B41" s="6" t="s">
        <v>114</v>
      </c>
      <c r="C41" s="11" t="s">
        <v>7</v>
      </c>
      <c r="D41" s="11" t="s">
        <v>26</v>
      </c>
      <c r="E41" s="41" t="s">
        <v>115</v>
      </c>
      <c r="F41" s="41"/>
      <c r="G41" s="49">
        <f>G42</f>
        <v>36</v>
      </c>
      <c r="H41" s="35"/>
    </row>
    <row r="42" spans="1:8" ht="51" customHeight="1">
      <c r="A42" s="13">
        <v>748</v>
      </c>
      <c r="B42" s="8" t="s">
        <v>68</v>
      </c>
      <c r="C42" s="11" t="s">
        <v>7</v>
      </c>
      <c r="D42" s="11" t="s">
        <v>26</v>
      </c>
      <c r="E42" s="41" t="s">
        <v>115</v>
      </c>
      <c r="F42" s="41" t="s">
        <v>67</v>
      </c>
      <c r="G42" s="49">
        <v>36</v>
      </c>
      <c r="H42" s="35"/>
    </row>
    <row r="43" spans="1:8" ht="33" customHeight="1">
      <c r="A43" s="20">
        <v>748</v>
      </c>
      <c r="B43" s="17" t="s">
        <v>56</v>
      </c>
      <c r="C43" s="18" t="s">
        <v>7</v>
      </c>
      <c r="D43" s="18" t="s">
        <v>21</v>
      </c>
      <c r="E43" s="43"/>
      <c r="F43" s="43"/>
      <c r="G43" s="39">
        <f>G44</f>
        <v>254</v>
      </c>
      <c r="H43" s="39"/>
    </row>
    <row r="44" spans="1:8" ht="94.5">
      <c r="A44" s="13">
        <v>748</v>
      </c>
      <c r="B44" s="47" t="s">
        <v>116</v>
      </c>
      <c r="C44" s="11" t="s">
        <v>7</v>
      </c>
      <c r="D44" s="11" t="s">
        <v>21</v>
      </c>
      <c r="E44" s="41" t="s">
        <v>117</v>
      </c>
      <c r="F44" s="41"/>
      <c r="G44" s="38">
        <f>G45</f>
        <v>254</v>
      </c>
      <c r="H44" s="38"/>
    </row>
    <row r="45" spans="1:8" ht="51" customHeight="1">
      <c r="A45" s="13">
        <v>748</v>
      </c>
      <c r="B45" s="8" t="s">
        <v>68</v>
      </c>
      <c r="C45" s="11" t="s">
        <v>7</v>
      </c>
      <c r="D45" s="11" t="s">
        <v>21</v>
      </c>
      <c r="E45" s="41" t="s">
        <v>117</v>
      </c>
      <c r="F45" s="41" t="s">
        <v>67</v>
      </c>
      <c r="G45" s="38">
        <v>254</v>
      </c>
      <c r="H45" s="35"/>
    </row>
    <row r="46" spans="1:8" ht="63" customHeight="1">
      <c r="A46" s="20">
        <v>748</v>
      </c>
      <c r="B46" s="46" t="s">
        <v>57</v>
      </c>
      <c r="C46" s="18" t="s">
        <v>7</v>
      </c>
      <c r="D46" s="18" t="s">
        <v>58</v>
      </c>
      <c r="E46" s="43"/>
      <c r="F46" s="43"/>
      <c r="G46" s="39">
        <f>G47</f>
        <v>42</v>
      </c>
      <c r="H46" s="44"/>
    </row>
    <row r="47" spans="1:8" ht="125.25" customHeight="1">
      <c r="A47" s="13">
        <v>748</v>
      </c>
      <c r="B47" s="6" t="s">
        <v>118</v>
      </c>
      <c r="C47" s="11" t="s">
        <v>7</v>
      </c>
      <c r="D47" s="11" t="s">
        <v>58</v>
      </c>
      <c r="E47" s="41" t="s">
        <v>119</v>
      </c>
      <c r="F47" s="41"/>
      <c r="G47" s="38">
        <f>G48</f>
        <v>42</v>
      </c>
      <c r="H47" s="35"/>
    </row>
    <row r="48" spans="1:8" ht="51" customHeight="1">
      <c r="A48" s="13">
        <v>748</v>
      </c>
      <c r="B48" s="8" t="s">
        <v>68</v>
      </c>
      <c r="C48" s="11" t="s">
        <v>7</v>
      </c>
      <c r="D48" s="11" t="s">
        <v>58</v>
      </c>
      <c r="E48" s="41" t="s">
        <v>119</v>
      </c>
      <c r="F48" s="41" t="s">
        <v>67</v>
      </c>
      <c r="G48" s="38">
        <v>42</v>
      </c>
      <c r="H48" s="35"/>
    </row>
    <row r="49" spans="1:8" ht="30.75" customHeight="1">
      <c r="A49" s="20">
        <v>748</v>
      </c>
      <c r="B49" s="17" t="s">
        <v>41</v>
      </c>
      <c r="C49" s="18" t="s">
        <v>10</v>
      </c>
      <c r="D49" s="18" t="s">
        <v>15</v>
      </c>
      <c r="E49" s="18"/>
      <c r="F49" s="18"/>
      <c r="G49" s="39">
        <f>SUM(G50)</f>
        <v>1000</v>
      </c>
      <c r="H49" s="33"/>
    </row>
    <row r="50" spans="1:8" ht="96.75" customHeight="1">
      <c r="A50" s="13">
        <v>748</v>
      </c>
      <c r="B50" s="8" t="s">
        <v>120</v>
      </c>
      <c r="C50" s="11" t="s">
        <v>10</v>
      </c>
      <c r="D50" s="11" t="s">
        <v>15</v>
      </c>
      <c r="E50" s="11" t="s">
        <v>121</v>
      </c>
      <c r="F50" s="11"/>
      <c r="G50" s="38">
        <f>SUM(G51)</f>
        <v>1000</v>
      </c>
      <c r="H50" s="33"/>
    </row>
    <row r="51" spans="1:8" ht="63" customHeight="1">
      <c r="A51" s="13">
        <v>748</v>
      </c>
      <c r="B51" s="6" t="s">
        <v>77</v>
      </c>
      <c r="C51" s="11" t="s">
        <v>10</v>
      </c>
      <c r="D51" s="11" t="s">
        <v>15</v>
      </c>
      <c r="E51" s="11" t="s">
        <v>121</v>
      </c>
      <c r="F51" s="11" t="s">
        <v>76</v>
      </c>
      <c r="G51" s="38">
        <v>1000</v>
      </c>
      <c r="H51" s="33"/>
    </row>
    <row r="52" spans="1:8" ht="19.5" customHeight="1">
      <c r="A52" s="20">
        <v>748</v>
      </c>
      <c r="B52" s="21" t="s">
        <v>35</v>
      </c>
      <c r="C52" s="18" t="s">
        <v>21</v>
      </c>
      <c r="D52" s="18" t="s">
        <v>6</v>
      </c>
      <c r="E52" s="18"/>
      <c r="F52" s="18"/>
      <c r="G52" s="39">
        <f>SUM(G53)</f>
        <v>3950</v>
      </c>
      <c r="H52" s="33"/>
    </row>
    <row r="53" spans="1:8" ht="47.25">
      <c r="A53" s="13">
        <v>748</v>
      </c>
      <c r="B53" s="6" t="s">
        <v>83</v>
      </c>
      <c r="C53" s="11" t="s">
        <v>21</v>
      </c>
      <c r="D53" s="11" t="s">
        <v>6</v>
      </c>
      <c r="E53" s="11" t="s">
        <v>80</v>
      </c>
      <c r="F53" s="11"/>
      <c r="G53" s="38">
        <f>SUM(G54)</f>
        <v>3950</v>
      </c>
      <c r="H53" s="33"/>
    </row>
    <row r="54" spans="1:8" ht="32.25" customHeight="1">
      <c r="A54" s="13">
        <v>748</v>
      </c>
      <c r="B54" s="6" t="s">
        <v>79</v>
      </c>
      <c r="C54" s="11" t="s">
        <v>21</v>
      </c>
      <c r="D54" s="11" t="s">
        <v>6</v>
      </c>
      <c r="E54" s="11" t="s">
        <v>80</v>
      </c>
      <c r="F54" s="11" t="s">
        <v>78</v>
      </c>
      <c r="G54" s="38">
        <v>3950</v>
      </c>
      <c r="H54" s="33"/>
    </row>
    <row r="55" spans="1:8" ht="16.5" customHeight="1">
      <c r="A55" s="20">
        <v>748</v>
      </c>
      <c r="B55" s="21" t="s">
        <v>20</v>
      </c>
      <c r="C55" s="18" t="s">
        <v>21</v>
      </c>
      <c r="D55" s="18" t="s">
        <v>7</v>
      </c>
      <c r="E55" s="18"/>
      <c r="F55" s="18"/>
      <c r="G55" s="39">
        <f>G56</f>
        <v>14150</v>
      </c>
      <c r="H55" s="20"/>
    </row>
    <row r="56" spans="1:8" ht="46.5" customHeight="1">
      <c r="A56" s="13">
        <v>748</v>
      </c>
      <c r="B56" s="6" t="s">
        <v>122</v>
      </c>
      <c r="C56" s="11" t="s">
        <v>21</v>
      </c>
      <c r="D56" s="11" t="s">
        <v>7</v>
      </c>
      <c r="E56" s="11" t="s">
        <v>123</v>
      </c>
      <c r="F56" s="11"/>
      <c r="G56" s="38">
        <f>G57+G58</f>
        <v>14150</v>
      </c>
      <c r="H56" s="33"/>
    </row>
    <row r="57" spans="1:8" ht="46.5" customHeight="1">
      <c r="A57" s="13">
        <v>748</v>
      </c>
      <c r="B57" s="8" t="s">
        <v>82</v>
      </c>
      <c r="C57" s="11" t="s">
        <v>21</v>
      </c>
      <c r="D57" s="11" t="s">
        <v>7</v>
      </c>
      <c r="E57" s="11" t="s">
        <v>123</v>
      </c>
      <c r="F57" s="11" t="s">
        <v>81</v>
      </c>
      <c r="G57" s="38">
        <v>13800</v>
      </c>
      <c r="H57" s="33"/>
    </row>
    <row r="58" spans="1:8" ht="63">
      <c r="A58" s="13">
        <v>748</v>
      </c>
      <c r="B58" s="6" t="s">
        <v>77</v>
      </c>
      <c r="C58" s="11" t="s">
        <v>21</v>
      </c>
      <c r="D58" s="11" t="s">
        <v>7</v>
      </c>
      <c r="E58" s="11" t="s">
        <v>123</v>
      </c>
      <c r="F58" s="11" t="s">
        <v>76</v>
      </c>
      <c r="G58" s="38">
        <v>350</v>
      </c>
      <c r="H58" s="33"/>
    </row>
    <row r="59" spans="1:8" ht="33" customHeight="1">
      <c r="A59" s="20">
        <v>748</v>
      </c>
      <c r="B59" s="21" t="s">
        <v>40</v>
      </c>
      <c r="C59" s="18" t="s">
        <v>15</v>
      </c>
      <c r="D59" s="18" t="s">
        <v>9</v>
      </c>
      <c r="E59" s="18"/>
      <c r="F59" s="18"/>
      <c r="G59" s="39">
        <f>SUM(G60)</f>
        <v>3270</v>
      </c>
      <c r="H59" s="33"/>
    </row>
    <row r="60" spans="1:8" ht="81.75" customHeight="1">
      <c r="A60" s="13">
        <v>748</v>
      </c>
      <c r="B60" s="6" t="s">
        <v>124</v>
      </c>
      <c r="C60" s="11" t="s">
        <v>15</v>
      </c>
      <c r="D60" s="11" t="s">
        <v>9</v>
      </c>
      <c r="E60" s="11" t="s">
        <v>125</v>
      </c>
      <c r="F60" s="11"/>
      <c r="G60" s="38">
        <f>SUM(G61)</f>
        <v>3270</v>
      </c>
      <c r="H60" s="33"/>
    </row>
    <row r="61" spans="1:8" ht="78.75">
      <c r="A61" s="13">
        <v>748</v>
      </c>
      <c r="B61" s="8" t="s">
        <v>85</v>
      </c>
      <c r="C61" s="11" t="s">
        <v>15</v>
      </c>
      <c r="D61" s="11" t="s">
        <v>9</v>
      </c>
      <c r="E61" s="11" t="s">
        <v>125</v>
      </c>
      <c r="F61" s="11" t="s">
        <v>84</v>
      </c>
      <c r="G61" s="38">
        <v>3270</v>
      </c>
      <c r="H61" s="33"/>
    </row>
    <row r="62" spans="1:8" ht="30.75" customHeight="1">
      <c r="A62" s="16">
        <v>749</v>
      </c>
      <c r="B62" s="5" t="s">
        <v>22</v>
      </c>
      <c r="C62" s="14"/>
      <c r="D62" s="14"/>
      <c r="E62" s="14"/>
      <c r="F62" s="14"/>
      <c r="G62" s="48">
        <f>G63+G73+G80+G85+G70+G102+G91+G96+G77</f>
        <v>72895</v>
      </c>
      <c r="H62" s="48">
        <f>H63+H73+H80+H85+H70+H102+H91+H96+H77</f>
        <v>25645</v>
      </c>
    </row>
    <row r="63" spans="1:8" ht="30.75" customHeight="1">
      <c r="A63" s="20">
        <v>749</v>
      </c>
      <c r="B63" s="21" t="s">
        <v>45</v>
      </c>
      <c r="C63" s="18" t="s">
        <v>6</v>
      </c>
      <c r="D63" s="18" t="s">
        <v>44</v>
      </c>
      <c r="E63" s="18"/>
      <c r="F63" s="18"/>
      <c r="G63" s="39">
        <f>SUM(G64+G68)</f>
        <v>8726</v>
      </c>
      <c r="H63" s="39">
        <f>SUM(H64+H68)</f>
        <v>1750</v>
      </c>
    </row>
    <row r="64" spans="1:8" ht="66.75" customHeight="1">
      <c r="A64" s="13">
        <v>749</v>
      </c>
      <c r="B64" s="8" t="s">
        <v>63</v>
      </c>
      <c r="C64" s="11" t="s">
        <v>6</v>
      </c>
      <c r="D64" s="11" t="s">
        <v>44</v>
      </c>
      <c r="E64" s="11" t="s">
        <v>62</v>
      </c>
      <c r="F64" s="11"/>
      <c r="G64" s="38">
        <f>SUM(G65+G66+G67)</f>
        <v>5257</v>
      </c>
      <c r="H64" s="33"/>
    </row>
    <row r="65" spans="1:8" ht="47.25">
      <c r="A65" s="13">
        <v>749</v>
      </c>
      <c r="B65" s="8" t="s">
        <v>66</v>
      </c>
      <c r="C65" s="11" t="s">
        <v>6</v>
      </c>
      <c r="D65" s="11" t="s">
        <v>44</v>
      </c>
      <c r="E65" s="11" t="s">
        <v>62</v>
      </c>
      <c r="F65" s="11" t="s">
        <v>65</v>
      </c>
      <c r="G65" s="38">
        <v>4683</v>
      </c>
      <c r="H65" s="33"/>
    </row>
    <row r="66" spans="1:8" ht="48" customHeight="1">
      <c r="A66" s="13">
        <v>749</v>
      </c>
      <c r="B66" s="8" t="s">
        <v>68</v>
      </c>
      <c r="C66" s="11" t="s">
        <v>6</v>
      </c>
      <c r="D66" s="11" t="s">
        <v>44</v>
      </c>
      <c r="E66" s="11" t="s">
        <v>62</v>
      </c>
      <c r="F66" s="11" t="s">
        <v>67</v>
      </c>
      <c r="G66" s="38">
        <v>564</v>
      </c>
      <c r="H66" s="33"/>
    </row>
    <row r="67" spans="1:8" ht="31.5">
      <c r="A67" s="13">
        <v>749</v>
      </c>
      <c r="B67" s="8" t="s">
        <v>70</v>
      </c>
      <c r="C67" s="11" t="s">
        <v>6</v>
      </c>
      <c r="D67" s="11" t="s">
        <v>44</v>
      </c>
      <c r="E67" s="11" t="s">
        <v>62</v>
      </c>
      <c r="F67" s="11" t="s">
        <v>69</v>
      </c>
      <c r="G67" s="38">
        <v>10</v>
      </c>
      <c r="H67" s="33"/>
    </row>
    <row r="68" spans="1:8" ht="78.75">
      <c r="A68" s="13">
        <v>749</v>
      </c>
      <c r="B68" s="45" t="s">
        <v>126</v>
      </c>
      <c r="C68" s="11" t="s">
        <v>6</v>
      </c>
      <c r="D68" s="11" t="s">
        <v>44</v>
      </c>
      <c r="E68" s="11" t="s">
        <v>112</v>
      </c>
      <c r="F68" s="11"/>
      <c r="G68" s="38">
        <f>G69</f>
        <v>3469</v>
      </c>
      <c r="H68" s="38">
        <f>H69</f>
        <v>1750</v>
      </c>
    </row>
    <row r="69" spans="1:8" ht="48.75" customHeight="1">
      <c r="A69" s="13">
        <v>749</v>
      </c>
      <c r="B69" s="8" t="s">
        <v>68</v>
      </c>
      <c r="C69" s="11" t="s">
        <v>6</v>
      </c>
      <c r="D69" s="11" t="s">
        <v>44</v>
      </c>
      <c r="E69" s="11" t="s">
        <v>112</v>
      </c>
      <c r="F69" s="11" t="s">
        <v>67</v>
      </c>
      <c r="G69" s="38">
        <v>3469</v>
      </c>
      <c r="H69" s="38">
        <v>1750</v>
      </c>
    </row>
    <row r="70" spans="1:8" ht="31.5">
      <c r="A70" s="20">
        <v>749</v>
      </c>
      <c r="B70" s="17" t="s">
        <v>56</v>
      </c>
      <c r="C70" s="18" t="s">
        <v>7</v>
      </c>
      <c r="D70" s="18" t="s">
        <v>21</v>
      </c>
      <c r="E70" s="43"/>
      <c r="F70" s="43"/>
      <c r="G70" s="39">
        <f>G71</f>
        <v>339</v>
      </c>
      <c r="H70" s="39">
        <f>H71</f>
        <v>339</v>
      </c>
    </row>
    <row r="71" spans="1:8" ht="94.5">
      <c r="A71" s="13">
        <v>749</v>
      </c>
      <c r="B71" s="47" t="s">
        <v>116</v>
      </c>
      <c r="C71" s="11" t="s">
        <v>7</v>
      </c>
      <c r="D71" s="11" t="s">
        <v>21</v>
      </c>
      <c r="E71" s="41" t="s">
        <v>117</v>
      </c>
      <c r="F71" s="41"/>
      <c r="G71" s="38">
        <f>G72</f>
        <v>339</v>
      </c>
      <c r="H71" s="38">
        <f>H72</f>
        <v>339</v>
      </c>
    </row>
    <row r="72" spans="1:8" ht="15.75">
      <c r="A72" s="13">
        <v>749</v>
      </c>
      <c r="B72" s="8" t="s">
        <v>88</v>
      </c>
      <c r="C72" s="11" t="s">
        <v>7</v>
      </c>
      <c r="D72" s="11" t="s">
        <v>21</v>
      </c>
      <c r="E72" s="41" t="s">
        <v>117</v>
      </c>
      <c r="F72" s="41" t="s">
        <v>87</v>
      </c>
      <c r="G72" s="38">
        <v>339</v>
      </c>
      <c r="H72" s="35">
        <v>339</v>
      </c>
    </row>
    <row r="73" spans="1:8" ht="33" customHeight="1">
      <c r="A73" s="20">
        <v>749</v>
      </c>
      <c r="B73" s="21" t="s">
        <v>54</v>
      </c>
      <c r="C73" s="18" t="s">
        <v>10</v>
      </c>
      <c r="D73" s="18" t="s">
        <v>26</v>
      </c>
      <c r="E73" s="18"/>
      <c r="F73" s="18"/>
      <c r="G73" s="39">
        <f>G74</f>
        <v>12208</v>
      </c>
      <c r="H73" s="39">
        <f>H74</f>
        <v>3000</v>
      </c>
    </row>
    <row r="74" spans="1:8" ht="110.25">
      <c r="A74" s="13">
        <v>749</v>
      </c>
      <c r="B74" s="8" t="s">
        <v>127</v>
      </c>
      <c r="C74" s="11" t="s">
        <v>10</v>
      </c>
      <c r="D74" s="11" t="s">
        <v>26</v>
      </c>
      <c r="E74" s="11" t="s">
        <v>128</v>
      </c>
      <c r="F74" s="11"/>
      <c r="G74" s="38">
        <f>G75+G76</f>
        <v>12208</v>
      </c>
      <c r="H74" s="38">
        <f>H75+H76</f>
        <v>3000</v>
      </c>
    </row>
    <row r="75" spans="1:8" ht="51" customHeight="1">
      <c r="A75" s="13">
        <v>749</v>
      </c>
      <c r="B75" s="8" t="s">
        <v>68</v>
      </c>
      <c r="C75" s="11" t="s">
        <v>10</v>
      </c>
      <c r="D75" s="11" t="s">
        <v>26</v>
      </c>
      <c r="E75" s="11" t="s">
        <v>128</v>
      </c>
      <c r="F75" s="11" t="s">
        <v>67</v>
      </c>
      <c r="G75" s="38">
        <v>10208</v>
      </c>
      <c r="H75" s="38">
        <v>3000</v>
      </c>
    </row>
    <row r="76" spans="1:8" ht="15.75">
      <c r="A76" s="13">
        <v>749</v>
      </c>
      <c r="B76" s="8" t="s">
        <v>88</v>
      </c>
      <c r="C76" s="11" t="s">
        <v>10</v>
      </c>
      <c r="D76" s="11" t="s">
        <v>26</v>
      </c>
      <c r="E76" s="11" t="s">
        <v>128</v>
      </c>
      <c r="F76" s="11" t="s">
        <v>87</v>
      </c>
      <c r="G76" s="49">
        <v>2000</v>
      </c>
      <c r="H76" s="49"/>
    </row>
    <row r="77" spans="1:8" ht="15.75">
      <c r="A77" s="20">
        <v>749</v>
      </c>
      <c r="B77" s="21" t="s">
        <v>32</v>
      </c>
      <c r="C77" s="18" t="s">
        <v>16</v>
      </c>
      <c r="D77" s="18" t="s">
        <v>6</v>
      </c>
      <c r="E77" s="18"/>
      <c r="F77" s="18"/>
      <c r="G77" s="50">
        <f>G78</f>
        <v>9028</v>
      </c>
      <c r="H77" s="40"/>
    </row>
    <row r="78" spans="1:8" ht="48" customHeight="1">
      <c r="A78" s="13">
        <v>749</v>
      </c>
      <c r="B78" s="8" t="s">
        <v>166</v>
      </c>
      <c r="C78" s="11" t="s">
        <v>16</v>
      </c>
      <c r="D78" s="11" t="s">
        <v>6</v>
      </c>
      <c r="E78" s="11" t="s">
        <v>165</v>
      </c>
      <c r="F78" s="11"/>
      <c r="G78" s="49">
        <f>G79</f>
        <v>9028</v>
      </c>
      <c r="H78" s="33"/>
    </row>
    <row r="79" spans="1:8" ht="48" customHeight="1">
      <c r="A79" s="13">
        <v>749</v>
      </c>
      <c r="B79" s="8" t="s">
        <v>68</v>
      </c>
      <c r="C79" s="11" t="s">
        <v>16</v>
      </c>
      <c r="D79" s="11" t="s">
        <v>6</v>
      </c>
      <c r="E79" s="11" t="s">
        <v>165</v>
      </c>
      <c r="F79" s="11" t="s">
        <v>67</v>
      </c>
      <c r="G79" s="49">
        <v>9028</v>
      </c>
      <c r="H79" s="33"/>
    </row>
    <row r="80" spans="1:8" ht="15.75" customHeight="1">
      <c r="A80" s="20">
        <v>749</v>
      </c>
      <c r="B80" s="17" t="s">
        <v>18</v>
      </c>
      <c r="C80" s="18" t="s">
        <v>16</v>
      </c>
      <c r="D80" s="18" t="s">
        <v>9</v>
      </c>
      <c r="E80" s="18"/>
      <c r="F80" s="18"/>
      <c r="G80" s="39">
        <f>G81+G83</f>
        <v>4370</v>
      </c>
      <c r="H80" s="39">
        <f>H81+H83</f>
        <v>2700</v>
      </c>
    </row>
    <row r="81" spans="1:8" ht="94.5">
      <c r="A81" s="13">
        <v>749</v>
      </c>
      <c r="B81" s="6" t="s">
        <v>129</v>
      </c>
      <c r="C81" s="11" t="s">
        <v>16</v>
      </c>
      <c r="D81" s="11" t="s">
        <v>9</v>
      </c>
      <c r="E81" s="11" t="s">
        <v>130</v>
      </c>
      <c r="F81" s="11"/>
      <c r="G81" s="38">
        <f>SUM(G82)</f>
        <v>1670</v>
      </c>
      <c r="H81" s="38"/>
    </row>
    <row r="82" spans="1:8" ht="50.25" customHeight="1">
      <c r="A82" s="13">
        <v>749</v>
      </c>
      <c r="B82" s="8" t="s">
        <v>68</v>
      </c>
      <c r="C82" s="11" t="s">
        <v>16</v>
      </c>
      <c r="D82" s="11" t="s">
        <v>9</v>
      </c>
      <c r="E82" s="11" t="s">
        <v>130</v>
      </c>
      <c r="F82" s="11" t="s">
        <v>67</v>
      </c>
      <c r="G82" s="38">
        <v>1670</v>
      </c>
      <c r="H82" s="13"/>
    </row>
    <row r="83" spans="1:8" ht="80.25" customHeight="1">
      <c r="A83" s="13">
        <v>749</v>
      </c>
      <c r="B83" s="8" t="s">
        <v>131</v>
      </c>
      <c r="C83" s="11" t="s">
        <v>16</v>
      </c>
      <c r="D83" s="11" t="s">
        <v>9</v>
      </c>
      <c r="E83" s="11" t="s">
        <v>132</v>
      </c>
      <c r="F83" s="11"/>
      <c r="G83" s="38">
        <f>G84</f>
        <v>2700</v>
      </c>
      <c r="H83" s="38">
        <f>H84</f>
        <v>2700</v>
      </c>
    </row>
    <row r="84" spans="1:8" ht="15.75">
      <c r="A84" s="13">
        <v>749</v>
      </c>
      <c r="B84" s="8" t="s">
        <v>88</v>
      </c>
      <c r="C84" s="11" t="s">
        <v>16</v>
      </c>
      <c r="D84" s="11" t="s">
        <v>9</v>
      </c>
      <c r="E84" s="11" t="s">
        <v>132</v>
      </c>
      <c r="F84" s="11" t="s">
        <v>87</v>
      </c>
      <c r="G84" s="38">
        <v>2700</v>
      </c>
      <c r="H84" s="38">
        <v>2700</v>
      </c>
    </row>
    <row r="85" spans="1:8" ht="15.75" customHeight="1">
      <c r="A85" s="20">
        <v>749</v>
      </c>
      <c r="B85" s="21" t="s">
        <v>19</v>
      </c>
      <c r="C85" s="18" t="s">
        <v>16</v>
      </c>
      <c r="D85" s="18" t="s">
        <v>7</v>
      </c>
      <c r="E85" s="18"/>
      <c r="F85" s="18"/>
      <c r="G85" s="39">
        <f>G86+G88</f>
        <v>10930</v>
      </c>
      <c r="H85" s="39">
        <f>H86+H88</f>
        <v>8951</v>
      </c>
    </row>
    <row r="86" spans="1:8" ht="31.5">
      <c r="A86" s="13">
        <v>749</v>
      </c>
      <c r="B86" s="6" t="s">
        <v>133</v>
      </c>
      <c r="C86" s="11" t="s">
        <v>16</v>
      </c>
      <c r="D86" s="11" t="s">
        <v>7</v>
      </c>
      <c r="E86" s="11" t="s">
        <v>134</v>
      </c>
      <c r="F86" s="11"/>
      <c r="G86" s="38">
        <f>G87</f>
        <v>1526</v>
      </c>
      <c r="H86" s="33"/>
    </row>
    <row r="87" spans="1:8" ht="49.5" customHeight="1">
      <c r="A87" s="13">
        <v>749</v>
      </c>
      <c r="B87" s="8" t="s">
        <v>68</v>
      </c>
      <c r="C87" s="11" t="s">
        <v>16</v>
      </c>
      <c r="D87" s="11" t="s">
        <v>7</v>
      </c>
      <c r="E87" s="11" t="s">
        <v>134</v>
      </c>
      <c r="F87" s="11" t="s">
        <v>67</v>
      </c>
      <c r="G87" s="38">
        <v>1526</v>
      </c>
      <c r="H87" s="33"/>
    </row>
    <row r="88" spans="1:8" ht="78.75">
      <c r="A88" s="13">
        <v>749</v>
      </c>
      <c r="B88" s="6" t="s">
        <v>135</v>
      </c>
      <c r="C88" s="11" t="s">
        <v>16</v>
      </c>
      <c r="D88" s="11" t="s">
        <v>7</v>
      </c>
      <c r="E88" s="11" t="s">
        <v>136</v>
      </c>
      <c r="F88" s="11"/>
      <c r="G88" s="38">
        <f>SUM(G89:G90)</f>
        <v>9404</v>
      </c>
      <c r="H88" s="38">
        <f>SUM(H89:H90)</f>
        <v>8951</v>
      </c>
    </row>
    <row r="89" spans="1:8" ht="49.5" customHeight="1">
      <c r="A89" s="13">
        <v>749</v>
      </c>
      <c r="B89" s="8" t="s">
        <v>68</v>
      </c>
      <c r="C89" s="11" t="s">
        <v>16</v>
      </c>
      <c r="D89" s="11" t="s">
        <v>7</v>
      </c>
      <c r="E89" s="11" t="s">
        <v>136</v>
      </c>
      <c r="F89" s="11" t="s">
        <v>67</v>
      </c>
      <c r="G89" s="38">
        <v>8862</v>
      </c>
      <c r="H89" s="38">
        <v>8409</v>
      </c>
    </row>
    <row r="90" spans="1:8" ht="17.25" customHeight="1">
      <c r="A90" s="13">
        <v>749</v>
      </c>
      <c r="B90" s="8" t="s">
        <v>88</v>
      </c>
      <c r="C90" s="11" t="s">
        <v>16</v>
      </c>
      <c r="D90" s="11" t="s">
        <v>7</v>
      </c>
      <c r="E90" s="11" t="s">
        <v>136</v>
      </c>
      <c r="F90" s="11" t="s">
        <v>87</v>
      </c>
      <c r="G90" s="38">
        <v>542</v>
      </c>
      <c r="H90" s="38">
        <v>542</v>
      </c>
    </row>
    <row r="91" spans="1:8" ht="18" customHeight="1">
      <c r="A91" s="20">
        <v>749</v>
      </c>
      <c r="B91" s="17" t="s">
        <v>161</v>
      </c>
      <c r="C91" s="18" t="s">
        <v>23</v>
      </c>
      <c r="D91" s="18" t="s">
        <v>6</v>
      </c>
      <c r="E91" s="18"/>
      <c r="F91" s="18"/>
      <c r="G91" s="39">
        <f>G92+G94</f>
        <v>5360</v>
      </c>
      <c r="H91" s="13"/>
    </row>
    <row r="92" spans="1:8" ht="61.5" customHeight="1">
      <c r="A92" s="13">
        <v>749</v>
      </c>
      <c r="B92" s="8" t="s">
        <v>164</v>
      </c>
      <c r="C92" s="11" t="s">
        <v>23</v>
      </c>
      <c r="D92" s="11" t="s">
        <v>6</v>
      </c>
      <c r="E92" s="11" t="s">
        <v>149</v>
      </c>
      <c r="F92" s="11"/>
      <c r="G92" s="38">
        <f>G93</f>
        <v>3106</v>
      </c>
      <c r="H92" s="13"/>
    </row>
    <row r="93" spans="1:8" ht="18" customHeight="1">
      <c r="A93" s="13">
        <v>749</v>
      </c>
      <c r="B93" s="8" t="s">
        <v>88</v>
      </c>
      <c r="C93" s="11" t="s">
        <v>23</v>
      </c>
      <c r="D93" s="11" t="s">
        <v>6</v>
      </c>
      <c r="E93" s="11" t="s">
        <v>149</v>
      </c>
      <c r="F93" s="11" t="s">
        <v>87</v>
      </c>
      <c r="G93" s="38">
        <v>3106</v>
      </c>
      <c r="H93" s="13"/>
    </row>
    <row r="94" spans="1:8" ht="82.5" customHeight="1">
      <c r="A94" s="13">
        <v>749</v>
      </c>
      <c r="B94" s="6" t="s">
        <v>162</v>
      </c>
      <c r="C94" s="11" t="s">
        <v>23</v>
      </c>
      <c r="D94" s="11" t="s">
        <v>6</v>
      </c>
      <c r="E94" s="11" t="s">
        <v>163</v>
      </c>
      <c r="F94" s="11"/>
      <c r="G94" s="38">
        <f>SUM(G95)</f>
        <v>2254</v>
      </c>
      <c r="H94" s="13"/>
    </row>
    <row r="95" spans="1:8" ht="18" customHeight="1">
      <c r="A95" s="13">
        <v>749</v>
      </c>
      <c r="B95" s="8" t="s">
        <v>88</v>
      </c>
      <c r="C95" s="11" t="s">
        <v>23</v>
      </c>
      <c r="D95" s="11" t="s">
        <v>6</v>
      </c>
      <c r="E95" s="11" t="s">
        <v>163</v>
      </c>
      <c r="F95" s="11" t="s">
        <v>87</v>
      </c>
      <c r="G95" s="38">
        <v>2254</v>
      </c>
      <c r="H95" s="13"/>
    </row>
    <row r="96" spans="1:8" ht="18" customHeight="1">
      <c r="A96" s="20">
        <v>749</v>
      </c>
      <c r="B96" s="21" t="s">
        <v>24</v>
      </c>
      <c r="C96" s="18" t="s">
        <v>23</v>
      </c>
      <c r="D96" s="18" t="s">
        <v>9</v>
      </c>
      <c r="E96" s="11"/>
      <c r="F96" s="11"/>
      <c r="G96" s="39">
        <f>G97+G100</f>
        <v>21734</v>
      </c>
      <c r="H96" s="39">
        <f>H97+H100</f>
        <v>8905</v>
      </c>
    </row>
    <row r="97" spans="1:8" ht="65.25" customHeight="1">
      <c r="A97" s="13">
        <v>749</v>
      </c>
      <c r="B97" s="8" t="s">
        <v>164</v>
      </c>
      <c r="C97" s="11" t="s">
        <v>23</v>
      </c>
      <c r="D97" s="11" t="s">
        <v>9</v>
      </c>
      <c r="E97" s="11" t="s">
        <v>149</v>
      </c>
      <c r="F97" s="11"/>
      <c r="G97" s="38">
        <f>SUM(G98:G99)</f>
        <v>20665</v>
      </c>
      <c r="H97" s="38">
        <f>SUM(H98:H99)</f>
        <v>8905</v>
      </c>
    </row>
    <row r="98" spans="1:8" ht="51" customHeight="1">
      <c r="A98" s="13">
        <v>749</v>
      </c>
      <c r="B98" s="8" t="s">
        <v>68</v>
      </c>
      <c r="C98" s="11" t="s">
        <v>23</v>
      </c>
      <c r="D98" s="11" t="s">
        <v>9</v>
      </c>
      <c r="E98" s="11" t="s">
        <v>149</v>
      </c>
      <c r="F98" s="11" t="s">
        <v>67</v>
      </c>
      <c r="G98" s="38">
        <v>8905</v>
      </c>
      <c r="H98" s="38">
        <v>8905</v>
      </c>
    </row>
    <row r="99" spans="1:8" ht="15" customHeight="1">
      <c r="A99" s="13">
        <v>749</v>
      </c>
      <c r="B99" s="8" t="s">
        <v>88</v>
      </c>
      <c r="C99" s="11" t="s">
        <v>23</v>
      </c>
      <c r="D99" s="11" t="s">
        <v>9</v>
      </c>
      <c r="E99" s="11" t="s">
        <v>149</v>
      </c>
      <c r="F99" s="11" t="s">
        <v>87</v>
      </c>
      <c r="G99" s="38">
        <v>11760</v>
      </c>
      <c r="H99" s="13"/>
    </row>
    <row r="100" spans="1:8" ht="82.5" customHeight="1">
      <c r="A100" s="13">
        <v>749</v>
      </c>
      <c r="B100" s="6" t="s">
        <v>162</v>
      </c>
      <c r="C100" s="11" t="s">
        <v>23</v>
      </c>
      <c r="D100" s="11" t="s">
        <v>9</v>
      </c>
      <c r="E100" s="11" t="s">
        <v>163</v>
      </c>
      <c r="F100" s="11"/>
      <c r="G100" s="38">
        <f>SUM(G101)</f>
        <v>1069</v>
      </c>
      <c r="H100" s="13"/>
    </row>
    <row r="101" spans="1:8" ht="15.75">
      <c r="A101" s="13">
        <v>749</v>
      </c>
      <c r="B101" s="8" t="s">
        <v>88</v>
      </c>
      <c r="C101" s="11" t="s">
        <v>23</v>
      </c>
      <c r="D101" s="11" t="s">
        <v>9</v>
      </c>
      <c r="E101" s="11" t="s">
        <v>163</v>
      </c>
      <c r="F101" s="11" t="s">
        <v>87</v>
      </c>
      <c r="G101" s="38">
        <v>1069</v>
      </c>
      <c r="H101" s="13"/>
    </row>
    <row r="102" spans="1:8" ht="18" customHeight="1">
      <c r="A102" s="20">
        <v>749</v>
      </c>
      <c r="B102" s="17" t="s">
        <v>20</v>
      </c>
      <c r="C102" s="18" t="s">
        <v>21</v>
      </c>
      <c r="D102" s="18" t="s">
        <v>7</v>
      </c>
      <c r="E102" s="11"/>
      <c r="F102" s="11"/>
      <c r="G102" s="39">
        <f>G103</f>
        <v>200</v>
      </c>
      <c r="H102" s="13"/>
    </row>
    <row r="103" spans="1:8" ht="94.5">
      <c r="A103" s="13">
        <v>749</v>
      </c>
      <c r="B103" s="8" t="s">
        <v>137</v>
      </c>
      <c r="C103" s="11" t="s">
        <v>21</v>
      </c>
      <c r="D103" s="11" t="s">
        <v>7</v>
      </c>
      <c r="E103" s="11" t="s">
        <v>138</v>
      </c>
      <c r="F103" s="11"/>
      <c r="G103" s="38">
        <f>G104</f>
        <v>200</v>
      </c>
      <c r="H103" s="13"/>
    </row>
    <row r="104" spans="1:8" ht="49.5" customHeight="1">
      <c r="A104" s="13">
        <v>749</v>
      </c>
      <c r="B104" s="8" t="s">
        <v>68</v>
      </c>
      <c r="C104" s="11" t="s">
        <v>21</v>
      </c>
      <c r="D104" s="11" t="s">
        <v>7</v>
      </c>
      <c r="E104" s="11" t="s">
        <v>138</v>
      </c>
      <c r="F104" s="11" t="s">
        <v>67</v>
      </c>
      <c r="G104" s="38">
        <v>200</v>
      </c>
      <c r="H104" s="13"/>
    </row>
    <row r="105" spans="1:8" ht="48" customHeight="1">
      <c r="A105" s="51">
        <v>750</v>
      </c>
      <c r="B105" s="7" t="s">
        <v>49</v>
      </c>
      <c r="C105" s="14"/>
      <c r="D105" s="14"/>
      <c r="E105" s="14"/>
      <c r="F105" s="14"/>
      <c r="G105" s="48">
        <f>SUM(G115+G118+G129+G134+G112+G109+G106)</f>
        <v>75871</v>
      </c>
      <c r="H105" s="48">
        <f>SUM(H115+H118+H129+H134+H112+H109+H106)</f>
        <v>17565</v>
      </c>
    </row>
    <row r="106" spans="1:8" ht="31.5" customHeight="1">
      <c r="A106" s="20">
        <v>750</v>
      </c>
      <c r="B106" s="17" t="s">
        <v>45</v>
      </c>
      <c r="C106" s="18" t="s">
        <v>6</v>
      </c>
      <c r="D106" s="18" t="s">
        <v>44</v>
      </c>
      <c r="E106" s="18"/>
      <c r="F106" s="18"/>
      <c r="G106" s="39">
        <f>G107</f>
        <v>5483</v>
      </c>
      <c r="H106" s="39"/>
    </row>
    <row r="107" spans="1:8" ht="79.5" customHeight="1">
      <c r="A107" s="13">
        <v>750</v>
      </c>
      <c r="B107" s="45" t="s">
        <v>113</v>
      </c>
      <c r="C107" s="11" t="s">
        <v>6</v>
      </c>
      <c r="D107" s="11" t="s">
        <v>44</v>
      </c>
      <c r="E107" s="11" t="s">
        <v>112</v>
      </c>
      <c r="F107" s="11"/>
      <c r="G107" s="38">
        <f>G108</f>
        <v>5483</v>
      </c>
      <c r="H107" s="38"/>
    </row>
    <row r="108" spans="1:8" ht="78.75">
      <c r="A108" s="13">
        <v>750</v>
      </c>
      <c r="B108" s="8" t="s">
        <v>85</v>
      </c>
      <c r="C108" s="11" t="s">
        <v>6</v>
      </c>
      <c r="D108" s="11" t="s">
        <v>44</v>
      </c>
      <c r="E108" s="11" t="s">
        <v>112</v>
      </c>
      <c r="F108" s="11" t="s">
        <v>84</v>
      </c>
      <c r="G108" s="38">
        <v>5483</v>
      </c>
      <c r="H108" s="13"/>
    </row>
    <row r="109" spans="1:8" ht="33.75" customHeight="1">
      <c r="A109" s="16">
        <v>750</v>
      </c>
      <c r="B109" s="17" t="s">
        <v>56</v>
      </c>
      <c r="C109" s="18" t="s">
        <v>7</v>
      </c>
      <c r="D109" s="18" t="s">
        <v>21</v>
      </c>
      <c r="E109" s="18"/>
      <c r="F109" s="18"/>
      <c r="G109" s="20">
        <f>SUM(G110)</f>
        <v>75</v>
      </c>
      <c r="H109" s="20"/>
    </row>
    <row r="110" spans="1:8" ht="94.5">
      <c r="A110" s="13">
        <v>750</v>
      </c>
      <c r="B110" s="47" t="s">
        <v>116</v>
      </c>
      <c r="C110" s="11" t="s">
        <v>7</v>
      </c>
      <c r="D110" s="11" t="s">
        <v>21</v>
      </c>
      <c r="E110" s="11" t="s">
        <v>117</v>
      </c>
      <c r="F110" s="11"/>
      <c r="G110" s="13">
        <f>SUM(G111)</f>
        <v>75</v>
      </c>
      <c r="H110" s="13"/>
    </row>
    <row r="111" spans="1:8" ht="48" customHeight="1">
      <c r="A111" s="13">
        <v>750</v>
      </c>
      <c r="B111" s="8" t="s">
        <v>68</v>
      </c>
      <c r="C111" s="11" t="s">
        <v>7</v>
      </c>
      <c r="D111" s="11" t="s">
        <v>21</v>
      </c>
      <c r="E111" s="11" t="s">
        <v>117</v>
      </c>
      <c r="F111" s="11" t="s">
        <v>67</v>
      </c>
      <c r="G111" s="13">
        <v>75</v>
      </c>
      <c r="H111" s="13"/>
    </row>
    <row r="112" spans="1:8" ht="15.75" customHeight="1">
      <c r="A112" s="20">
        <v>750</v>
      </c>
      <c r="B112" s="17" t="s">
        <v>31</v>
      </c>
      <c r="C112" s="18" t="s">
        <v>10</v>
      </c>
      <c r="D112" s="18" t="s">
        <v>28</v>
      </c>
      <c r="E112" s="18"/>
      <c r="F112" s="18"/>
      <c r="G112" s="39">
        <f>SUM(G113)</f>
        <v>5585</v>
      </c>
      <c r="H112" s="39">
        <f>SUM(H113)</f>
        <v>5000</v>
      </c>
    </row>
    <row r="113" spans="1:8" ht="81" customHeight="1">
      <c r="A113" s="13">
        <v>750</v>
      </c>
      <c r="B113" s="8" t="s">
        <v>139</v>
      </c>
      <c r="C113" s="11" t="s">
        <v>10</v>
      </c>
      <c r="D113" s="11" t="s">
        <v>28</v>
      </c>
      <c r="E113" s="11" t="s">
        <v>140</v>
      </c>
      <c r="F113" s="11"/>
      <c r="G113" s="38">
        <f>G114</f>
        <v>5585</v>
      </c>
      <c r="H113" s="38">
        <f>H114</f>
        <v>5000</v>
      </c>
    </row>
    <row r="114" spans="1:8" ht="78.75">
      <c r="A114" s="13">
        <v>750</v>
      </c>
      <c r="B114" s="8" t="s">
        <v>85</v>
      </c>
      <c r="C114" s="11" t="s">
        <v>10</v>
      </c>
      <c r="D114" s="11" t="s">
        <v>28</v>
      </c>
      <c r="E114" s="11" t="s">
        <v>140</v>
      </c>
      <c r="F114" s="11" t="s">
        <v>84</v>
      </c>
      <c r="G114" s="38">
        <v>5585</v>
      </c>
      <c r="H114" s="13">
        <v>5000</v>
      </c>
    </row>
    <row r="115" spans="1:8" ht="15.75" customHeight="1">
      <c r="A115" s="20">
        <v>750</v>
      </c>
      <c r="B115" s="17" t="s">
        <v>18</v>
      </c>
      <c r="C115" s="18" t="s">
        <v>16</v>
      </c>
      <c r="D115" s="18" t="s">
        <v>9</v>
      </c>
      <c r="E115" s="18"/>
      <c r="F115" s="18"/>
      <c r="G115" s="39">
        <f>G116</f>
        <v>1648</v>
      </c>
      <c r="H115" s="39"/>
    </row>
    <row r="116" spans="1:8" ht="124.5" customHeight="1">
      <c r="A116" s="13">
        <v>750</v>
      </c>
      <c r="B116" s="8" t="s">
        <v>97</v>
      </c>
      <c r="C116" s="11" t="s">
        <v>16</v>
      </c>
      <c r="D116" s="11" t="s">
        <v>9</v>
      </c>
      <c r="E116" s="11" t="s">
        <v>71</v>
      </c>
      <c r="F116" s="11"/>
      <c r="G116" s="38">
        <f>SUM(G117)</f>
        <v>1648</v>
      </c>
      <c r="H116" s="33"/>
    </row>
    <row r="117" spans="1:8" ht="78.75">
      <c r="A117" s="13">
        <v>750</v>
      </c>
      <c r="B117" s="8" t="s">
        <v>85</v>
      </c>
      <c r="C117" s="11" t="s">
        <v>16</v>
      </c>
      <c r="D117" s="11" t="s">
        <v>9</v>
      </c>
      <c r="E117" s="11" t="s">
        <v>71</v>
      </c>
      <c r="F117" s="11" t="s">
        <v>84</v>
      </c>
      <c r="G117" s="38">
        <v>1648</v>
      </c>
      <c r="H117" s="33"/>
    </row>
    <row r="118" spans="1:8" ht="16.5" customHeight="1">
      <c r="A118" s="20">
        <v>750</v>
      </c>
      <c r="B118" s="17" t="s">
        <v>19</v>
      </c>
      <c r="C118" s="18" t="s">
        <v>16</v>
      </c>
      <c r="D118" s="18" t="s">
        <v>7</v>
      </c>
      <c r="E118" s="18"/>
      <c r="F118" s="18"/>
      <c r="G118" s="39">
        <f>G119+G121+G125</f>
        <v>46253</v>
      </c>
      <c r="H118" s="39">
        <f>H119+H121+H125</f>
        <v>12565</v>
      </c>
    </row>
    <row r="119" spans="1:8" ht="81" customHeight="1">
      <c r="A119" s="13">
        <v>750</v>
      </c>
      <c r="B119" s="8" t="s">
        <v>139</v>
      </c>
      <c r="C119" s="11" t="s">
        <v>16</v>
      </c>
      <c r="D119" s="11" t="s">
        <v>7</v>
      </c>
      <c r="E119" s="11" t="s">
        <v>140</v>
      </c>
      <c r="F119" s="11"/>
      <c r="G119" s="38">
        <f>G120</f>
        <v>5625</v>
      </c>
      <c r="H119" s="38">
        <f>H120</f>
        <v>2565</v>
      </c>
    </row>
    <row r="120" spans="1:8" ht="49.5" customHeight="1">
      <c r="A120" s="13">
        <v>750</v>
      </c>
      <c r="B120" s="8" t="s">
        <v>68</v>
      </c>
      <c r="C120" s="11" t="s">
        <v>16</v>
      </c>
      <c r="D120" s="11" t="s">
        <v>7</v>
      </c>
      <c r="E120" s="11" t="s">
        <v>140</v>
      </c>
      <c r="F120" s="11" t="s">
        <v>67</v>
      </c>
      <c r="G120" s="38">
        <v>5625</v>
      </c>
      <c r="H120" s="38">
        <v>2565</v>
      </c>
    </row>
    <row r="121" spans="1:8" ht="31.5">
      <c r="A121" s="13">
        <v>750</v>
      </c>
      <c r="B121" s="6" t="s">
        <v>141</v>
      </c>
      <c r="C121" s="11" t="s">
        <v>16</v>
      </c>
      <c r="D121" s="11" t="s">
        <v>7</v>
      </c>
      <c r="E121" s="11" t="s">
        <v>134</v>
      </c>
      <c r="F121" s="11"/>
      <c r="G121" s="38">
        <f>SUM(G122:G124)</f>
        <v>25188</v>
      </c>
      <c r="H121" s="33"/>
    </row>
    <row r="122" spans="1:8" ht="48" customHeight="1">
      <c r="A122" s="42">
        <v>750</v>
      </c>
      <c r="B122" s="8" t="s">
        <v>68</v>
      </c>
      <c r="C122" s="41" t="s">
        <v>16</v>
      </c>
      <c r="D122" s="41" t="s">
        <v>7</v>
      </c>
      <c r="E122" s="41" t="s">
        <v>134</v>
      </c>
      <c r="F122" s="41" t="s">
        <v>67</v>
      </c>
      <c r="G122" s="49">
        <v>3602</v>
      </c>
      <c r="H122" s="33"/>
    </row>
    <row r="123" spans="1:8" ht="63">
      <c r="A123" s="42">
        <v>750</v>
      </c>
      <c r="B123" s="6" t="s">
        <v>77</v>
      </c>
      <c r="C123" s="41" t="s">
        <v>16</v>
      </c>
      <c r="D123" s="41" t="s">
        <v>7</v>
      </c>
      <c r="E123" s="41" t="s">
        <v>134</v>
      </c>
      <c r="F123" s="41" t="s">
        <v>76</v>
      </c>
      <c r="G123" s="49">
        <v>300</v>
      </c>
      <c r="H123" s="33"/>
    </row>
    <row r="124" spans="1:8" ht="78.75">
      <c r="A124" s="42">
        <v>750</v>
      </c>
      <c r="B124" s="8" t="s">
        <v>85</v>
      </c>
      <c r="C124" s="41" t="s">
        <v>16</v>
      </c>
      <c r="D124" s="41" t="s">
        <v>7</v>
      </c>
      <c r="E124" s="41" t="s">
        <v>134</v>
      </c>
      <c r="F124" s="41" t="s">
        <v>84</v>
      </c>
      <c r="G124" s="49">
        <v>21286</v>
      </c>
      <c r="H124" s="33"/>
    </row>
    <row r="125" spans="1:8" ht="66.75" customHeight="1">
      <c r="A125" s="13">
        <v>750</v>
      </c>
      <c r="B125" s="6" t="s">
        <v>142</v>
      </c>
      <c r="C125" s="11" t="s">
        <v>16</v>
      </c>
      <c r="D125" s="11" t="s">
        <v>7</v>
      </c>
      <c r="E125" s="11" t="s">
        <v>136</v>
      </c>
      <c r="F125" s="11"/>
      <c r="G125" s="38">
        <f>SUM(G126:G128)</f>
        <v>15440</v>
      </c>
      <c r="H125" s="38">
        <f>SUM(H126:H128)</f>
        <v>10000</v>
      </c>
    </row>
    <row r="126" spans="1:8" ht="50.25" customHeight="1">
      <c r="A126" s="13">
        <v>750</v>
      </c>
      <c r="B126" s="8" t="s">
        <v>68</v>
      </c>
      <c r="C126" s="11" t="s">
        <v>16</v>
      </c>
      <c r="D126" s="11" t="s">
        <v>7</v>
      </c>
      <c r="E126" s="11" t="s">
        <v>136</v>
      </c>
      <c r="F126" s="11" t="s">
        <v>67</v>
      </c>
      <c r="G126" s="38">
        <v>14975</v>
      </c>
      <c r="H126" s="38">
        <v>10000</v>
      </c>
    </row>
    <row r="127" spans="1:8" ht="78.75">
      <c r="A127" s="13">
        <v>750</v>
      </c>
      <c r="B127" s="8" t="s">
        <v>85</v>
      </c>
      <c r="C127" s="11" t="s">
        <v>16</v>
      </c>
      <c r="D127" s="11" t="s">
        <v>7</v>
      </c>
      <c r="E127" s="11" t="s">
        <v>136</v>
      </c>
      <c r="F127" s="11" t="s">
        <v>84</v>
      </c>
      <c r="G127" s="38">
        <v>400</v>
      </c>
      <c r="H127" s="33"/>
    </row>
    <row r="128" spans="1:8" ht="15.75">
      <c r="A128" s="13">
        <v>750</v>
      </c>
      <c r="B128" s="8" t="s">
        <v>109</v>
      </c>
      <c r="C128" s="11" t="s">
        <v>16</v>
      </c>
      <c r="D128" s="11" t="s">
        <v>7</v>
      </c>
      <c r="E128" s="11" t="s">
        <v>136</v>
      </c>
      <c r="F128" s="11" t="s">
        <v>108</v>
      </c>
      <c r="G128" s="38">
        <v>65</v>
      </c>
      <c r="H128" s="33"/>
    </row>
    <row r="129" spans="1:8" ht="46.5" customHeight="1">
      <c r="A129" s="20">
        <v>750</v>
      </c>
      <c r="B129" s="17" t="s">
        <v>17</v>
      </c>
      <c r="C129" s="18" t="s">
        <v>16</v>
      </c>
      <c r="D129" s="18" t="s">
        <v>16</v>
      </c>
      <c r="E129" s="18"/>
      <c r="F129" s="18"/>
      <c r="G129" s="39">
        <f>SUM(G130)</f>
        <v>5444</v>
      </c>
      <c r="H129" s="33"/>
    </row>
    <row r="130" spans="1:8" ht="63" customHeight="1">
      <c r="A130" s="13">
        <v>750</v>
      </c>
      <c r="B130" s="8" t="s">
        <v>63</v>
      </c>
      <c r="C130" s="11" t="s">
        <v>16</v>
      </c>
      <c r="D130" s="11" t="s">
        <v>16</v>
      </c>
      <c r="E130" s="11" t="s">
        <v>62</v>
      </c>
      <c r="F130" s="11"/>
      <c r="G130" s="38">
        <f>SUM(G133+G132+G131)</f>
        <v>5444</v>
      </c>
      <c r="H130" s="33"/>
    </row>
    <row r="131" spans="1:8" ht="47.25">
      <c r="A131" s="13">
        <v>750</v>
      </c>
      <c r="B131" s="8" t="s">
        <v>66</v>
      </c>
      <c r="C131" s="11" t="s">
        <v>16</v>
      </c>
      <c r="D131" s="11" t="s">
        <v>16</v>
      </c>
      <c r="E131" s="11" t="s">
        <v>62</v>
      </c>
      <c r="F131" s="11" t="s">
        <v>65</v>
      </c>
      <c r="G131" s="38">
        <v>5152</v>
      </c>
      <c r="H131" s="33"/>
    </row>
    <row r="132" spans="1:8" ht="49.5" customHeight="1">
      <c r="A132" s="13">
        <v>750</v>
      </c>
      <c r="B132" s="8" t="s">
        <v>68</v>
      </c>
      <c r="C132" s="11" t="s">
        <v>16</v>
      </c>
      <c r="D132" s="11" t="s">
        <v>16</v>
      </c>
      <c r="E132" s="11" t="s">
        <v>62</v>
      </c>
      <c r="F132" s="11" t="s">
        <v>67</v>
      </c>
      <c r="G132" s="38">
        <v>291</v>
      </c>
      <c r="H132" s="33"/>
    </row>
    <row r="133" spans="1:8" ht="31.5">
      <c r="A133" s="13">
        <v>750</v>
      </c>
      <c r="B133" s="8" t="s">
        <v>70</v>
      </c>
      <c r="C133" s="11" t="s">
        <v>16</v>
      </c>
      <c r="D133" s="11" t="s">
        <v>16</v>
      </c>
      <c r="E133" s="11" t="s">
        <v>62</v>
      </c>
      <c r="F133" s="11" t="s">
        <v>69</v>
      </c>
      <c r="G133" s="49">
        <v>1</v>
      </c>
      <c r="H133" s="33"/>
    </row>
    <row r="134" spans="1:8" ht="33.75" customHeight="1">
      <c r="A134" s="20">
        <v>750</v>
      </c>
      <c r="B134" s="17" t="s">
        <v>36</v>
      </c>
      <c r="C134" s="18" t="s">
        <v>12</v>
      </c>
      <c r="D134" s="18" t="s">
        <v>16</v>
      </c>
      <c r="E134" s="18"/>
      <c r="F134" s="18"/>
      <c r="G134" s="39">
        <f>G135</f>
        <v>11383</v>
      </c>
      <c r="H134" s="20"/>
    </row>
    <row r="135" spans="1:8" ht="31.5">
      <c r="A135" s="13">
        <v>750</v>
      </c>
      <c r="B135" s="6" t="s">
        <v>143</v>
      </c>
      <c r="C135" s="11" t="s">
        <v>12</v>
      </c>
      <c r="D135" s="11" t="s">
        <v>16</v>
      </c>
      <c r="E135" s="11" t="s">
        <v>134</v>
      </c>
      <c r="F135" s="11"/>
      <c r="G135" s="38">
        <f>SUM(G136:G139)</f>
        <v>11383</v>
      </c>
      <c r="H135" s="33"/>
    </row>
    <row r="136" spans="1:8" ht="31.5">
      <c r="A136" s="13">
        <v>750</v>
      </c>
      <c r="B136" s="8" t="s">
        <v>75</v>
      </c>
      <c r="C136" s="11" t="s">
        <v>12</v>
      </c>
      <c r="D136" s="11" t="s">
        <v>16</v>
      </c>
      <c r="E136" s="11" t="s">
        <v>134</v>
      </c>
      <c r="F136" s="11" t="s">
        <v>64</v>
      </c>
      <c r="G136" s="38">
        <v>2649</v>
      </c>
      <c r="H136" s="33"/>
    </row>
    <row r="137" spans="1:8" ht="49.5" customHeight="1">
      <c r="A137" s="13">
        <v>750</v>
      </c>
      <c r="B137" s="8" t="s">
        <v>68</v>
      </c>
      <c r="C137" s="11" t="s">
        <v>12</v>
      </c>
      <c r="D137" s="11" t="s">
        <v>16</v>
      </c>
      <c r="E137" s="11" t="s">
        <v>134</v>
      </c>
      <c r="F137" s="11" t="s">
        <v>67</v>
      </c>
      <c r="G137" s="38">
        <v>1974</v>
      </c>
      <c r="H137" s="33"/>
    </row>
    <row r="138" spans="1:8" ht="78.75" customHeight="1">
      <c r="A138" s="13">
        <v>750</v>
      </c>
      <c r="B138" s="8" t="s">
        <v>85</v>
      </c>
      <c r="C138" s="11" t="s">
        <v>12</v>
      </c>
      <c r="D138" s="11" t="s">
        <v>16</v>
      </c>
      <c r="E138" s="11" t="s">
        <v>134</v>
      </c>
      <c r="F138" s="11" t="s">
        <v>84</v>
      </c>
      <c r="G138" s="38">
        <v>6750</v>
      </c>
      <c r="H138" s="33"/>
    </row>
    <row r="139" spans="1:8" ht="31.5">
      <c r="A139" s="13">
        <v>750</v>
      </c>
      <c r="B139" s="8" t="s">
        <v>70</v>
      </c>
      <c r="C139" s="11" t="s">
        <v>12</v>
      </c>
      <c r="D139" s="11" t="s">
        <v>16</v>
      </c>
      <c r="E139" s="11" t="s">
        <v>134</v>
      </c>
      <c r="F139" s="11" t="s">
        <v>69</v>
      </c>
      <c r="G139" s="38">
        <v>10</v>
      </c>
      <c r="H139" s="33"/>
    </row>
    <row r="140" spans="1:8" ht="17.25" customHeight="1">
      <c r="A140" s="16">
        <v>906</v>
      </c>
      <c r="B140" s="5" t="s">
        <v>11</v>
      </c>
      <c r="C140" s="14"/>
      <c r="D140" s="14"/>
      <c r="E140" s="14"/>
      <c r="F140" s="14"/>
      <c r="G140" s="48">
        <f>SUM(G141+G146+G152+G149)</f>
        <v>6684</v>
      </c>
      <c r="H140" s="33"/>
    </row>
    <row r="141" spans="1:8" ht="81" customHeight="1">
      <c r="A141" s="20">
        <v>906</v>
      </c>
      <c r="B141" s="21" t="s">
        <v>38</v>
      </c>
      <c r="C141" s="18" t="s">
        <v>6</v>
      </c>
      <c r="D141" s="18" t="s">
        <v>12</v>
      </c>
      <c r="E141" s="18"/>
      <c r="F141" s="18"/>
      <c r="G141" s="39">
        <f>SUM(G142)</f>
        <v>6114</v>
      </c>
      <c r="H141" s="33"/>
    </row>
    <row r="142" spans="1:8" ht="63" customHeight="1">
      <c r="A142" s="13">
        <v>906</v>
      </c>
      <c r="B142" s="8" t="s">
        <v>63</v>
      </c>
      <c r="C142" s="11" t="s">
        <v>6</v>
      </c>
      <c r="D142" s="11" t="s">
        <v>12</v>
      </c>
      <c r="E142" s="11" t="s">
        <v>62</v>
      </c>
      <c r="F142" s="11"/>
      <c r="G142" s="38">
        <f>SUM(G145+G143+G144)</f>
        <v>6114</v>
      </c>
      <c r="H142" s="33"/>
    </row>
    <row r="143" spans="1:8" ht="47.25">
      <c r="A143" s="13">
        <v>906</v>
      </c>
      <c r="B143" s="8" t="s">
        <v>66</v>
      </c>
      <c r="C143" s="11" t="s">
        <v>6</v>
      </c>
      <c r="D143" s="11" t="s">
        <v>12</v>
      </c>
      <c r="E143" s="11" t="s">
        <v>62</v>
      </c>
      <c r="F143" s="11" t="s">
        <v>65</v>
      </c>
      <c r="G143" s="38">
        <v>5233</v>
      </c>
      <c r="H143" s="33"/>
    </row>
    <row r="144" spans="1:8" ht="48" customHeight="1">
      <c r="A144" s="13">
        <v>906</v>
      </c>
      <c r="B144" s="8" t="s">
        <v>68</v>
      </c>
      <c r="C144" s="11" t="s">
        <v>6</v>
      </c>
      <c r="D144" s="11" t="s">
        <v>12</v>
      </c>
      <c r="E144" s="11" t="s">
        <v>62</v>
      </c>
      <c r="F144" s="11" t="s">
        <v>67</v>
      </c>
      <c r="G144" s="38">
        <v>880</v>
      </c>
      <c r="H144" s="33"/>
    </row>
    <row r="145" spans="1:8" ht="31.5">
      <c r="A145" s="13">
        <v>906</v>
      </c>
      <c r="B145" s="8" t="s">
        <v>70</v>
      </c>
      <c r="C145" s="11" t="s">
        <v>6</v>
      </c>
      <c r="D145" s="11" t="s">
        <v>12</v>
      </c>
      <c r="E145" s="11" t="s">
        <v>62</v>
      </c>
      <c r="F145" s="11" t="s">
        <v>69</v>
      </c>
      <c r="G145" s="38">
        <v>1</v>
      </c>
      <c r="H145" s="33"/>
    </row>
    <row r="146" spans="1:8" ht="15.75">
      <c r="A146" s="20">
        <v>906</v>
      </c>
      <c r="B146" s="21" t="s">
        <v>14</v>
      </c>
      <c r="C146" s="18" t="s">
        <v>6</v>
      </c>
      <c r="D146" s="18" t="s">
        <v>13</v>
      </c>
      <c r="E146" s="18"/>
      <c r="F146" s="18"/>
      <c r="G146" s="20">
        <f>SUM(G147)</f>
        <v>500</v>
      </c>
      <c r="H146" s="33"/>
    </row>
    <row r="147" spans="1:8" ht="31.5">
      <c r="A147" s="13">
        <v>906</v>
      </c>
      <c r="B147" s="6" t="s">
        <v>90</v>
      </c>
      <c r="C147" s="11" t="s">
        <v>6</v>
      </c>
      <c r="D147" s="11" t="s">
        <v>13</v>
      </c>
      <c r="E147" s="11" t="s">
        <v>89</v>
      </c>
      <c r="F147" s="11"/>
      <c r="G147" s="13">
        <f>SUM(G148)</f>
        <v>500</v>
      </c>
      <c r="H147" s="33"/>
    </row>
    <row r="148" spans="1:8" ht="15.75" customHeight="1">
      <c r="A148" s="13">
        <v>906</v>
      </c>
      <c r="B148" s="8" t="s">
        <v>92</v>
      </c>
      <c r="C148" s="11" t="s">
        <v>6</v>
      </c>
      <c r="D148" s="11" t="s">
        <v>13</v>
      </c>
      <c r="E148" s="11" t="s">
        <v>89</v>
      </c>
      <c r="F148" s="11" t="s">
        <v>91</v>
      </c>
      <c r="G148" s="13">
        <v>500</v>
      </c>
      <c r="H148" s="33"/>
    </row>
    <row r="149" spans="1:8" ht="19.5" customHeight="1">
      <c r="A149" s="20">
        <v>906</v>
      </c>
      <c r="B149" s="17" t="s">
        <v>59</v>
      </c>
      <c r="C149" s="18" t="s">
        <v>10</v>
      </c>
      <c r="D149" s="18" t="s">
        <v>16</v>
      </c>
      <c r="E149" s="18"/>
      <c r="F149" s="18"/>
      <c r="G149" s="20">
        <f>G150</f>
        <v>50</v>
      </c>
      <c r="H149" s="40"/>
    </row>
    <row r="150" spans="1:8" ht="47.25">
      <c r="A150" s="13">
        <v>906</v>
      </c>
      <c r="B150" s="8" t="s">
        <v>83</v>
      </c>
      <c r="C150" s="11" t="s">
        <v>10</v>
      </c>
      <c r="D150" s="11" t="s">
        <v>16</v>
      </c>
      <c r="E150" s="11" t="s">
        <v>80</v>
      </c>
      <c r="F150" s="11"/>
      <c r="G150" s="13">
        <f>G151</f>
        <v>50</v>
      </c>
      <c r="H150" s="33"/>
    </row>
    <row r="151" spans="1:8" ht="78.75">
      <c r="A151" s="13">
        <v>906</v>
      </c>
      <c r="B151" s="8" t="s">
        <v>85</v>
      </c>
      <c r="C151" s="11" t="s">
        <v>10</v>
      </c>
      <c r="D151" s="11" t="s">
        <v>16</v>
      </c>
      <c r="E151" s="11" t="s">
        <v>80</v>
      </c>
      <c r="F151" s="11" t="s">
        <v>84</v>
      </c>
      <c r="G151" s="13">
        <v>50</v>
      </c>
      <c r="H151" s="33"/>
    </row>
    <row r="152" spans="1:8" ht="47.25" customHeight="1">
      <c r="A152" s="20">
        <v>906</v>
      </c>
      <c r="B152" s="21" t="s">
        <v>51</v>
      </c>
      <c r="C152" s="18" t="s">
        <v>44</v>
      </c>
      <c r="D152" s="18" t="s">
        <v>6</v>
      </c>
      <c r="E152" s="18"/>
      <c r="F152" s="18"/>
      <c r="G152" s="20">
        <f>SUM(G153)</f>
        <v>20</v>
      </c>
      <c r="H152" s="33"/>
    </row>
    <row r="153" spans="1:8" ht="47.25">
      <c r="A153" s="13">
        <v>906</v>
      </c>
      <c r="B153" s="8" t="s">
        <v>96</v>
      </c>
      <c r="C153" s="11" t="s">
        <v>44</v>
      </c>
      <c r="D153" s="11" t="s">
        <v>6</v>
      </c>
      <c r="E153" s="11" t="s">
        <v>95</v>
      </c>
      <c r="F153" s="11"/>
      <c r="G153" s="13">
        <f>SUM(G154)</f>
        <v>20</v>
      </c>
      <c r="H153" s="33"/>
    </row>
    <row r="154" spans="1:8" ht="33" customHeight="1">
      <c r="A154" s="13">
        <v>906</v>
      </c>
      <c r="B154" s="6" t="s">
        <v>94</v>
      </c>
      <c r="C154" s="11" t="s">
        <v>44</v>
      </c>
      <c r="D154" s="11" t="s">
        <v>6</v>
      </c>
      <c r="E154" s="11" t="s">
        <v>95</v>
      </c>
      <c r="F154" s="11" t="s">
        <v>93</v>
      </c>
      <c r="G154" s="13">
        <v>20</v>
      </c>
      <c r="H154" s="33"/>
    </row>
    <row r="155" spans="1:8" ht="33.75" customHeight="1">
      <c r="A155" s="16">
        <v>751</v>
      </c>
      <c r="B155" s="7" t="s">
        <v>39</v>
      </c>
      <c r="C155" s="14"/>
      <c r="D155" s="14"/>
      <c r="E155" s="14"/>
      <c r="F155" s="14"/>
      <c r="G155" s="58">
        <f>SUM(G156+G179+G173+G167+G176+G170)</f>
        <v>33629</v>
      </c>
      <c r="H155" s="48">
        <f>SUM(H156+H179+H173+H167+H176+H170)</f>
        <v>5597</v>
      </c>
    </row>
    <row r="156" spans="1:8" ht="31.5" customHeight="1">
      <c r="A156" s="20">
        <v>751</v>
      </c>
      <c r="B156" s="17" t="s">
        <v>45</v>
      </c>
      <c r="C156" s="18" t="s">
        <v>6</v>
      </c>
      <c r="D156" s="18" t="s">
        <v>44</v>
      </c>
      <c r="E156" s="18"/>
      <c r="F156" s="18"/>
      <c r="G156" s="39">
        <f>G157+G159+G164</f>
        <v>19239</v>
      </c>
      <c r="H156" s="33"/>
    </row>
    <row r="157" spans="1:8" ht="78.75">
      <c r="A157" s="13">
        <v>751</v>
      </c>
      <c r="B157" s="6" t="s">
        <v>145</v>
      </c>
      <c r="C157" s="11" t="s">
        <v>6</v>
      </c>
      <c r="D157" s="11" t="s">
        <v>44</v>
      </c>
      <c r="E157" s="11" t="s">
        <v>144</v>
      </c>
      <c r="F157" s="11"/>
      <c r="G157" s="13">
        <f>G158</f>
        <v>30</v>
      </c>
      <c r="H157" s="33"/>
    </row>
    <row r="158" spans="1:8" ht="51.75" customHeight="1">
      <c r="A158" s="13">
        <v>751</v>
      </c>
      <c r="B158" s="8" t="s">
        <v>68</v>
      </c>
      <c r="C158" s="11" t="s">
        <v>6</v>
      </c>
      <c r="D158" s="11" t="s">
        <v>44</v>
      </c>
      <c r="E158" s="11" t="s">
        <v>144</v>
      </c>
      <c r="F158" s="11" t="s">
        <v>67</v>
      </c>
      <c r="G158" s="13">
        <v>30</v>
      </c>
      <c r="H158" s="33"/>
    </row>
    <row r="159" spans="1:8" ht="78.75">
      <c r="A159" s="13">
        <v>751</v>
      </c>
      <c r="B159" s="45" t="s">
        <v>113</v>
      </c>
      <c r="C159" s="11" t="s">
        <v>6</v>
      </c>
      <c r="D159" s="11" t="s">
        <v>44</v>
      </c>
      <c r="E159" s="11" t="s">
        <v>112</v>
      </c>
      <c r="F159" s="11"/>
      <c r="G159" s="38">
        <f>SUM(G160:G163)</f>
        <v>16061</v>
      </c>
      <c r="H159" s="33"/>
    </row>
    <row r="160" spans="1:8" ht="31.5">
      <c r="A160" s="13">
        <v>751</v>
      </c>
      <c r="B160" s="8" t="s">
        <v>75</v>
      </c>
      <c r="C160" s="11" t="s">
        <v>6</v>
      </c>
      <c r="D160" s="11" t="s">
        <v>44</v>
      </c>
      <c r="E160" s="41" t="s">
        <v>112</v>
      </c>
      <c r="F160" s="11" t="s">
        <v>64</v>
      </c>
      <c r="G160" s="38">
        <v>7710</v>
      </c>
      <c r="H160" s="33"/>
    </row>
    <row r="161" spans="1:8" ht="50.25" customHeight="1">
      <c r="A161" s="13">
        <v>751</v>
      </c>
      <c r="B161" s="8" t="s">
        <v>68</v>
      </c>
      <c r="C161" s="11" t="s">
        <v>6</v>
      </c>
      <c r="D161" s="11" t="s">
        <v>44</v>
      </c>
      <c r="E161" s="41" t="s">
        <v>112</v>
      </c>
      <c r="F161" s="11" t="s">
        <v>67</v>
      </c>
      <c r="G161" s="49">
        <v>6109</v>
      </c>
      <c r="H161" s="33"/>
    </row>
    <row r="162" spans="1:8" ht="78.75">
      <c r="A162" s="13">
        <v>751</v>
      </c>
      <c r="B162" s="8" t="s">
        <v>85</v>
      </c>
      <c r="C162" s="11" t="s">
        <v>6</v>
      </c>
      <c r="D162" s="11" t="s">
        <v>44</v>
      </c>
      <c r="E162" s="41" t="s">
        <v>86</v>
      </c>
      <c r="F162" s="11" t="s">
        <v>84</v>
      </c>
      <c r="G162" s="49">
        <v>960</v>
      </c>
      <c r="H162" s="33"/>
    </row>
    <row r="163" spans="1:8" ht="31.5">
      <c r="A163" s="13">
        <v>751</v>
      </c>
      <c r="B163" s="8" t="s">
        <v>70</v>
      </c>
      <c r="C163" s="11" t="s">
        <v>6</v>
      </c>
      <c r="D163" s="11" t="s">
        <v>44</v>
      </c>
      <c r="E163" s="41" t="s">
        <v>112</v>
      </c>
      <c r="F163" s="11" t="s">
        <v>69</v>
      </c>
      <c r="G163" s="49">
        <v>1282</v>
      </c>
      <c r="H163" s="33"/>
    </row>
    <row r="164" spans="1:8" ht="63" customHeight="1">
      <c r="A164" s="13">
        <v>751</v>
      </c>
      <c r="B164" s="8" t="s">
        <v>63</v>
      </c>
      <c r="C164" s="11" t="s">
        <v>6</v>
      </c>
      <c r="D164" s="11" t="s">
        <v>44</v>
      </c>
      <c r="E164" s="11" t="s">
        <v>62</v>
      </c>
      <c r="F164" s="11"/>
      <c r="G164" s="38">
        <f>SUM(G165+G166)</f>
        <v>3148</v>
      </c>
      <c r="H164" s="33"/>
    </row>
    <row r="165" spans="1:8" ht="47.25">
      <c r="A165" s="13">
        <v>751</v>
      </c>
      <c r="B165" s="8" t="s">
        <v>66</v>
      </c>
      <c r="C165" s="11" t="s">
        <v>6</v>
      </c>
      <c r="D165" s="11" t="s">
        <v>44</v>
      </c>
      <c r="E165" s="11" t="s">
        <v>62</v>
      </c>
      <c r="F165" s="11" t="s">
        <v>65</v>
      </c>
      <c r="G165" s="38">
        <v>2750</v>
      </c>
      <c r="H165" s="33"/>
    </row>
    <row r="166" spans="1:8" ht="48.75" customHeight="1">
      <c r="A166" s="13">
        <v>751</v>
      </c>
      <c r="B166" s="8" t="s">
        <v>68</v>
      </c>
      <c r="C166" s="11" t="s">
        <v>6</v>
      </c>
      <c r="D166" s="11" t="s">
        <v>44</v>
      </c>
      <c r="E166" s="11" t="s">
        <v>62</v>
      </c>
      <c r="F166" s="11" t="s">
        <v>67</v>
      </c>
      <c r="G166" s="38">
        <v>398</v>
      </c>
      <c r="H166" s="33"/>
    </row>
    <row r="167" spans="1:8" ht="63" customHeight="1">
      <c r="A167" s="20">
        <v>751</v>
      </c>
      <c r="B167" s="21" t="s">
        <v>52</v>
      </c>
      <c r="C167" s="18" t="s">
        <v>7</v>
      </c>
      <c r="D167" s="18" t="s">
        <v>26</v>
      </c>
      <c r="E167" s="18"/>
      <c r="F167" s="18"/>
      <c r="G167" s="20">
        <f>G168</f>
        <v>852</v>
      </c>
      <c r="H167" s="33"/>
    </row>
    <row r="168" spans="1:8" ht="110.25" customHeight="1">
      <c r="A168" s="13">
        <v>751</v>
      </c>
      <c r="B168" s="6" t="s">
        <v>114</v>
      </c>
      <c r="C168" s="11" t="s">
        <v>7</v>
      </c>
      <c r="D168" s="11" t="s">
        <v>26</v>
      </c>
      <c r="E168" s="41" t="s">
        <v>115</v>
      </c>
      <c r="F168" s="11"/>
      <c r="G168" s="13">
        <f>G169</f>
        <v>852</v>
      </c>
      <c r="H168" s="33"/>
    </row>
    <row r="169" spans="1:8" ht="51" customHeight="1">
      <c r="A169" s="13">
        <v>751</v>
      </c>
      <c r="B169" s="8" t="s">
        <v>68</v>
      </c>
      <c r="C169" s="11" t="s">
        <v>7</v>
      </c>
      <c r="D169" s="11" t="s">
        <v>26</v>
      </c>
      <c r="E169" s="41" t="s">
        <v>115</v>
      </c>
      <c r="F169" s="11" t="s">
        <v>67</v>
      </c>
      <c r="G169" s="13">
        <v>852</v>
      </c>
      <c r="H169" s="33"/>
    </row>
    <row r="170" spans="1:8" ht="63.75" customHeight="1">
      <c r="A170" s="20">
        <v>751</v>
      </c>
      <c r="B170" s="46" t="s">
        <v>57</v>
      </c>
      <c r="C170" s="18" t="s">
        <v>7</v>
      </c>
      <c r="D170" s="18" t="s">
        <v>58</v>
      </c>
      <c r="E170" s="18"/>
      <c r="F170" s="18"/>
      <c r="G170" s="20">
        <f>G171</f>
        <v>100</v>
      </c>
      <c r="H170" s="40"/>
    </row>
    <row r="171" spans="1:8" ht="126" customHeight="1">
      <c r="A171" s="13">
        <v>751</v>
      </c>
      <c r="B171" s="6" t="s">
        <v>118</v>
      </c>
      <c r="C171" s="11" t="s">
        <v>7</v>
      </c>
      <c r="D171" s="11" t="s">
        <v>58</v>
      </c>
      <c r="E171" s="11" t="s">
        <v>119</v>
      </c>
      <c r="F171" s="11"/>
      <c r="G171" s="13">
        <f>G172</f>
        <v>100</v>
      </c>
      <c r="H171" s="33"/>
    </row>
    <row r="172" spans="1:8" ht="51" customHeight="1">
      <c r="A172" s="13">
        <v>751</v>
      </c>
      <c r="B172" s="8" t="s">
        <v>68</v>
      </c>
      <c r="C172" s="11" t="s">
        <v>7</v>
      </c>
      <c r="D172" s="11" t="s">
        <v>58</v>
      </c>
      <c r="E172" s="11" t="s">
        <v>119</v>
      </c>
      <c r="F172" s="41" t="s">
        <v>67</v>
      </c>
      <c r="G172" s="13">
        <v>100</v>
      </c>
      <c r="H172" s="33"/>
    </row>
    <row r="173" spans="1:8" ht="15" customHeight="1">
      <c r="A173" s="20">
        <v>751</v>
      </c>
      <c r="B173" s="21" t="s">
        <v>32</v>
      </c>
      <c r="C173" s="18" t="s">
        <v>16</v>
      </c>
      <c r="D173" s="18" t="s">
        <v>6</v>
      </c>
      <c r="E173" s="18"/>
      <c r="F173" s="18"/>
      <c r="G173" s="39">
        <f>G174</f>
        <v>2074</v>
      </c>
      <c r="H173" s="33"/>
    </row>
    <row r="174" spans="1:8" ht="141.75">
      <c r="A174" s="13">
        <v>751</v>
      </c>
      <c r="B174" s="6" t="s">
        <v>160</v>
      </c>
      <c r="C174" s="11" t="s">
        <v>16</v>
      </c>
      <c r="D174" s="11" t="s">
        <v>6</v>
      </c>
      <c r="E174" s="11" t="s">
        <v>146</v>
      </c>
      <c r="F174" s="11"/>
      <c r="G174" s="38">
        <f>G175</f>
        <v>2074</v>
      </c>
      <c r="H174" s="33"/>
    </row>
    <row r="175" spans="1:8" ht="18.75" customHeight="1">
      <c r="A175" s="13">
        <v>751</v>
      </c>
      <c r="B175" s="6" t="s">
        <v>88</v>
      </c>
      <c r="C175" s="11" t="s">
        <v>16</v>
      </c>
      <c r="D175" s="11" t="s">
        <v>6</v>
      </c>
      <c r="E175" s="11" t="s">
        <v>146</v>
      </c>
      <c r="F175" s="11" t="s">
        <v>87</v>
      </c>
      <c r="G175" s="38">
        <v>2074</v>
      </c>
      <c r="H175" s="33"/>
    </row>
    <row r="176" spans="1:8" ht="20.25" customHeight="1">
      <c r="A176" s="20">
        <v>751</v>
      </c>
      <c r="B176" s="17" t="s">
        <v>19</v>
      </c>
      <c r="C176" s="18" t="s">
        <v>16</v>
      </c>
      <c r="D176" s="18" t="s">
        <v>7</v>
      </c>
      <c r="E176" s="18"/>
      <c r="F176" s="18"/>
      <c r="G176" s="20">
        <f>G177</f>
        <v>5597</v>
      </c>
      <c r="H176" s="20">
        <f>H177</f>
        <v>5597</v>
      </c>
    </row>
    <row r="177" spans="1:8" ht="65.25" customHeight="1">
      <c r="A177" s="13">
        <v>751</v>
      </c>
      <c r="B177" s="6" t="s">
        <v>142</v>
      </c>
      <c r="C177" s="11" t="s">
        <v>16</v>
      </c>
      <c r="D177" s="11" t="s">
        <v>7</v>
      </c>
      <c r="E177" s="11" t="s">
        <v>136</v>
      </c>
      <c r="F177" s="11"/>
      <c r="G177" s="13">
        <f>G178</f>
        <v>5597</v>
      </c>
      <c r="H177" s="13">
        <f>H178</f>
        <v>5597</v>
      </c>
    </row>
    <row r="178" spans="1:8" ht="48" customHeight="1">
      <c r="A178" s="13">
        <v>751</v>
      </c>
      <c r="B178" s="8" t="s">
        <v>68</v>
      </c>
      <c r="C178" s="11" t="s">
        <v>16</v>
      </c>
      <c r="D178" s="11" t="s">
        <v>7</v>
      </c>
      <c r="E178" s="11" t="s">
        <v>136</v>
      </c>
      <c r="F178" s="11" t="s">
        <v>67</v>
      </c>
      <c r="G178" s="13">
        <v>5597</v>
      </c>
      <c r="H178" s="13">
        <v>5597</v>
      </c>
    </row>
    <row r="179" spans="1:8" ht="17.25" customHeight="1">
      <c r="A179" s="20">
        <v>751</v>
      </c>
      <c r="B179" s="21" t="s">
        <v>29</v>
      </c>
      <c r="C179" s="18" t="s">
        <v>15</v>
      </c>
      <c r="D179" s="18" t="s">
        <v>6</v>
      </c>
      <c r="E179" s="18"/>
      <c r="F179" s="18"/>
      <c r="G179" s="59">
        <f>G180</f>
        <v>5767</v>
      </c>
      <c r="H179" s="39"/>
    </row>
    <row r="180" spans="1:8" ht="78.75">
      <c r="A180" s="13">
        <v>751</v>
      </c>
      <c r="B180" s="6" t="s">
        <v>147</v>
      </c>
      <c r="C180" s="11" t="s">
        <v>15</v>
      </c>
      <c r="D180" s="11" t="s">
        <v>6</v>
      </c>
      <c r="E180" s="11" t="s">
        <v>125</v>
      </c>
      <c r="F180" s="11"/>
      <c r="G180" s="60">
        <f>G181</f>
        <v>5767</v>
      </c>
      <c r="H180" s="33"/>
    </row>
    <row r="181" spans="1:8" ht="18.75" customHeight="1">
      <c r="A181" s="13">
        <v>751</v>
      </c>
      <c r="B181" s="6" t="s">
        <v>74</v>
      </c>
      <c r="C181" s="11" t="s">
        <v>15</v>
      </c>
      <c r="D181" s="11" t="s">
        <v>6</v>
      </c>
      <c r="E181" s="11" t="s">
        <v>125</v>
      </c>
      <c r="F181" s="11" t="s">
        <v>73</v>
      </c>
      <c r="G181" s="60">
        <v>5767</v>
      </c>
      <c r="H181" s="33"/>
    </row>
    <row r="182" spans="1:8" ht="48" customHeight="1">
      <c r="A182" s="16">
        <v>753</v>
      </c>
      <c r="B182" s="5" t="s">
        <v>55</v>
      </c>
      <c r="C182" s="14"/>
      <c r="D182" s="14"/>
      <c r="E182" s="14"/>
      <c r="F182" s="14"/>
      <c r="G182" s="48">
        <f>G183+G204+G209+G219+G228+G249+G223+G237+G200+G191+G194+G197+G241+G244</f>
        <v>272646</v>
      </c>
      <c r="H182" s="48">
        <f>H183+H204+H209+H219+H228+H249+H223+H237+H200+H191+H194+H197+H241+H244</f>
        <v>96519</v>
      </c>
    </row>
    <row r="183" spans="1:8" ht="32.25" customHeight="1">
      <c r="A183" s="20">
        <v>753</v>
      </c>
      <c r="B183" s="21" t="s">
        <v>45</v>
      </c>
      <c r="C183" s="18" t="s">
        <v>6</v>
      </c>
      <c r="D183" s="18" t="s">
        <v>44</v>
      </c>
      <c r="E183" s="18"/>
      <c r="F183" s="18"/>
      <c r="G183" s="53">
        <f>G184+G188</f>
        <v>7094.8</v>
      </c>
      <c r="H183" s="53">
        <f>H184+H188</f>
        <v>473.8</v>
      </c>
    </row>
    <row r="184" spans="1:8" ht="63" customHeight="1">
      <c r="A184" s="13">
        <v>753</v>
      </c>
      <c r="B184" s="8" t="s">
        <v>63</v>
      </c>
      <c r="C184" s="11" t="s">
        <v>6</v>
      </c>
      <c r="D184" s="11" t="s">
        <v>44</v>
      </c>
      <c r="E184" s="11" t="s">
        <v>62</v>
      </c>
      <c r="F184" s="11"/>
      <c r="G184" s="38">
        <f>G185+G186+G187</f>
        <v>6621</v>
      </c>
      <c r="H184" s="13"/>
    </row>
    <row r="185" spans="1:8" ht="47.25">
      <c r="A185" s="13">
        <v>753</v>
      </c>
      <c r="B185" s="8" t="s">
        <v>66</v>
      </c>
      <c r="C185" s="11" t="s">
        <v>6</v>
      </c>
      <c r="D185" s="11" t="s">
        <v>44</v>
      </c>
      <c r="E185" s="11" t="s">
        <v>62</v>
      </c>
      <c r="F185" s="11" t="s">
        <v>65</v>
      </c>
      <c r="G185" s="38">
        <v>6334</v>
      </c>
      <c r="H185" s="13"/>
    </row>
    <row r="186" spans="1:8" ht="51" customHeight="1">
      <c r="A186" s="13">
        <v>753</v>
      </c>
      <c r="B186" s="8" t="s">
        <v>68</v>
      </c>
      <c r="C186" s="11" t="s">
        <v>6</v>
      </c>
      <c r="D186" s="11" t="s">
        <v>44</v>
      </c>
      <c r="E186" s="11" t="s">
        <v>62</v>
      </c>
      <c r="F186" s="11" t="s">
        <v>67</v>
      </c>
      <c r="G186" s="38">
        <v>286</v>
      </c>
      <c r="H186" s="13"/>
    </row>
    <row r="187" spans="1:8" ht="31.5">
      <c r="A187" s="13">
        <v>753</v>
      </c>
      <c r="B187" s="8" t="s">
        <v>70</v>
      </c>
      <c r="C187" s="11" t="s">
        <v>6</v>
      </c>
      <c r="D187" s="11" t="s">
        <v>44</v>
      </c>
      <c r="E187" s="11" t="s">
        <v>62</v>
      </c>
      <c r="F187" s="11" t="s">
        <v>69</v>
      </c>
      <c r="G187" s="38">
        <v>1</v>
      </c>
      <c r="H187" s="33"/>
    </row>
    <row r="188" spans="1:8" ht="63">
      <c r="A188" s="13">
        <v>753</v>
      </c>
      <c r="B188" s="8" t="s">
        <v>169</v>
      </c>
      <c r="C188" s="11" t="s">
        <v>6</v>
      </c>
      <c r="D188" s="11" t="s">
        <v>44</v>
      </c>
      <c r="E188" s="11" t="s">
        <v>170</v>
      </c>
      <c r="F188" s="11"/>
      <c r="G188" s="52">
        <f>SUM(G189+G190)</f>
        <v>473.8</v>
      </c>
      <c r="H188" s="52">
        <f>SUM(H189+H190)</f>
        <v>473.8</v>
      </c>
    </row>
    <row r="189" spans="1:8" ht="47.25">
      <c r="A189" s="13">
        <v>753</v>
      </c>
      <c r="B189" s="8" t="s">
        <v>66</v>
      </c>
      <c r="C189" s="11" t="s">
        <v>6</v>
      </c>
      <c r="D189" s="11" t="s">
        <v>44</v>
      </c>
      <c r="E189" s="11" t="s">
        <v>170</v>
      </c>
      <c r="F189" s="11" t="s">
        <v>65</v>
      </c>
      <c r="G189" s="52">
        <v>466.7</v>
      </c>
      <c r="H189" s="52">
        <v>466.7</v>
      </c>
    </row>
    <row r="190" spans="1:8" ht="49.5" customHeight="1">
      <c r="A190" s="13">
        <v>753</v>
      </c>
      <c r="B190" s="8" t="s">
        <v>68</v>
      </c>
      <c r="C190" s="11" t="s">
        <v>6</v>
      </c>
      <c r="D190" s="11" t="s">
        <v>44</v>
      </c>
      <c r="E190" s="11" t="s">
        <v>170</v>
      </c>
      <c r="F190" s="11" t="s">
        <v>67</v>
      </c>
      <c r="G190" s="52">
        <v>7.1</v>
      </c>
      <c r="H190" s="52">
        <v>7.1</v>
      </c>
    </row>
    <row r="191" spans="1:8" ht="31.5">
      <c r="A191" s="20">
        <v>753</v>
      </c>
      <c r="B191" s="17" t="s">
        <v>56</v>
      </c>
      <c r="C191" s="18" t="s">
        <v>7</v>
      </c>
      <c r="D191" s="18" t="s">
        <v>21</v>
      </c>
      <c r="E191" s="43"/>
      <c r="F191" s="11"/>
      <c r="G191" s="39">
        <f>G192</f>
        <v>450</v>
      </c>
      <c r="H191" s="33"/>
    </row>
    <row r="192" spans="1:8" ht="94.5">
      <c r="A192" s="13">
        <v>753</v>
      </c>
      <c r="B192" s="47" t="s">
        <v>116</v>
      </c>
      <c r="C192" s="11" t="s">
        <v>7</v>
      </c>
      <c r="D192" s="11" t="s">
        <v>21</v>
      </c>
      <c r="E192" s="41" t="s">
        <v>117</v>
      </c>
      <c r="F192" s="11"/>
      <c r="G192" s="38">
        <f>G193</f>
        <v>450</v>
      </c>
      <c r="H192" s="33"/>
    </row>
    <row r="193" spans="1:8" ht="19.5" customHeight="1">
      <c r="A193" s="13">
        <v>753</v>
      </c>
      <c r="B193" s="8" t="s">
        <v>101</v>
      </c>
      <c r="C193" s="11" t="s">
        <v>7</v>
      </c>
      <c r="D193" s="11" t="s">
        <v>21</v>
      </c>
      <c r="E193" s="11" t="s">
        <v>117</v>
      </c>
      <c r="F193" s="11" t="s">
        <v>100</v>
      </c>
      <c r="G193" s="38">
        <v>450</v>
      </c>
      <c r="H193" s="33"/>
    </row>
    <row r="194" spans="1:8" ht="49.5" customHeight="1">
      <c r="A194" s="20">
        <v>753</v>
      </c>
      <c r="B194" s="46" t="s">
        <v>57</v>
      </c>
      <c r="C194" s="18" t="s">
        <v>7</v>
      </c>
      <c r="D194" s="18" t="s">
        <v>58</v>
      </c>
      <c r="E194" s="43"/>
      <c r="F194" s="11"/>
      <c r="G194" s="39">
        <f>G195</f>
        <v>800</v>
      </c>
      <c r="H194" s="33"/>
    </row>
    <row r="195" spans="1:8" ht="132.75" customHeight="1">
      <c r="A195" s="13">
        <v>753</v>
      </c>
      <c r="B195" s="6" t="s">
        <v>118</v>
      </c>
      <c r="C195" s="11" t="s">
        <v>7</v>
      </c>
      <c r="D195" s="11" t="s">
        <v>58</v>
      </c>
      <c r="E195" s="41" t="s">
        <v>119</v>
      </c>
      <c r="F195" s="11"/>
      <c r="G195" s="38">
        <f>G196</f>
        <v>800</v>
      </c>
      <c r="H195" s="33"/>
    </row>
    <row r="196" spans="1:8" ht="16.5" customHeight="1">
      <c r="A196" s="13">
        <v>753</v>
      </c>
      <c r="B196" s="8" t="s">
        <v>101</v>
      </c>
      <c r="C196" s="11" t="s">
        <v>7</v>
      </c>
      <c r="D196" s="11" t="s">
        <v>58</v>
      </c>
      <c r="E196" s="11" t="s">
        <v>119</v>
      </c>
      <c r="F196" s="11" t="s">
        <v>100</v>
      </c>
      <c r="G196" s="38">
        <v>800</v>
      </c>
      <c r="H196" s="33"/>
    </row>
    <row r="197" spans="1:8" ht="15.75">
      <c r="A197" s="20">
        <v>753</v>
      </c>
      <c r="B197" s="17" t="s">
        <v>19</v>
      </c>
      <c r="C197" s="18" t="s">
        <v>16</v>
      </c>
      <c r="D197" s="18" t="s">
        <v>7</v>
      </c>
      <c r="E197" s="18"/>
      <c r="F197" s="18"/>
      <c r="G197" s="20">
        <f>G198</f>
        <v>500</v>
      </c>
      <c r="H197" s="20">
        <f>H198</f>
        <v>500</v>
      </c>
    </row>
    <row r="198" spans="1:8" ht="66.75" customHeight="1">
      <c r="A198" s="13">
        <v>753</v>
      </c>
      <c r="B198" s="6" t="s">
        <v>142</v>
      </c>
      <c r="C198" s="11" t="s">
        <v>16</v>
      </c>
      <c r="D198" s="11" t="s">
        <v>7</v>
      </c>
      <c r="E198" s="11" t="s">
        <v>136</v>
      </c>
      <c r="F198" s="11"/>
      <c r="G198" s="13">
        <f>G199</f>
        <v>500</v>
      </c>
      <c r="H198" s="13">
        <f>H199</f>
        <v>500</v>
      </c>
    </row>
    <row r="199" spans="1:8" ht="18" customHeight="1">
      <c r="A199" s="13">
        <v>753</v>
      </c>
      <c r="B199" s="8" t="s">
        <v>101</v>
      </c>
      <c r="C199" s="11" t="s">
        <v>16</v>
      </c>
      <c r="D199" s="11" t="s">
        <v>7</v>
      </c>
      <c r="E199" s="11" t="s">
        <v>136</v>
      </c>
      <c r="F199" s="11" t="s">
        <v>100</v>
      </c>
      <c r="G199" s="13">
        <v>500</v>
      </c>
      <c r="H199" s="13">
        <v>500</v>
      </c>
    </row>
    <row r="200" spans="1:8" ht="31.5">
      <c r="A200" s="20">
        <v>753</v>
      </c>
      <c r="B200" s="17" t="s">
        <v>36</v>
      </c>
      <c r="C200" s="18" t="s">
        <v>12</v>
      </c>
      <c r="D200" s="18" t="s">
        <v>16</v>
      </c>
      <c r="E200" s="18"/>
      <c r="F200" s="18"/>
      <c r="G200" s="39">
        <f>G201</f>
        <v>138</v>
      </c>
      <c r="H200" s="20"/>
    </row>
    <row r="201" spans="1:8" ht="31.5">
      <c r="A201" s="13">
        <v>753</v>
      </c>
      <c r="B201" s="6" t="s">
        <v>143</v>
      </c>
      <c r="C201" s="11" t="s">
        <v>12</v>
      </c>
      <c r="D201" s="11" t="s">
        <v>16</v>
      </c>
      <c r="E201" s="11" t="s">
        <v>134</v>
      </c>
      <c r="F201" s="11"/>
      <c r="G201" s="38">
        <f>G202+G203</f>
        <v>138</v>
      </c>
      <c r="H201" s="33"/>
    </row>
    <row r="202" spans="1:8" ht="17.25" customHeight="1">
      <c r="A202" s="42">
        <v>753</v>
      </c>
      <c r="B202" s="45" t="s">
        <v>74</v>
      </c>
      <c r="C202" s="41" t="s">
        <v>12</v>
      </c>
      <c r="D202" s="41" t="s">
        <v>16</v>
      </c>
      <c r="E202" s="41" t="s">
        <v>134</v>
      </c>
      <c r="F202" s="41" t="s">
        <v>73</v>
      </c>
      <c r="G202" s="38">
        <v>50</v>
      </c>
      <c r="H202" s="33"/>
    </row>
    <row r="203" spans="1:8" ht="20.25" customHeight="1">
      <c r="A203" s="42">
        <v>753</v>
      </c>
      <c r="B203" s="45" t="s">
        <v>101</v>
      </c>
      <c r="C203" s="41" t="s">
        <v>12</v>
      </c>
      <c r="D203" s="41" t="s">
        <v>16</v>
      </c>
      <c r="E203" s="41" t="s">
        <v>134</v>
      </c>
      <c r="F203" s="41" t="s">
        <v>100</v>
      </c>
      <c r="G203" s="38">
        <v>88</v>
      </c>
      <c r="H203" s="33"/>
    </row>
    <row r="204" spans="1:8" ht="15.75">
      <c r="A204" s="20">
        <v>753</v>
      </c>
      <c r="B204" s="21" t="s">
        <v>24</v>
      </c>
      <c r="C204" s="18" t="s">
        <v>23</v>
      </c>
      <c r="D204" s="18" t="s">
        <v>9</v>
      </c>
      <c r="E204" s="18"/>
      <c r="F204" s="18"/>
      <c r="G204" s="39">
        <f>G205+G207</f>
        <v>88163</v>
      </c>
      <c r="H204" s="39">
        <f>H205+H207</f>
        <v>11940</v>
      </c>
    </row>
    <row r="205" spans="1:8" ht="64.5" customHeight="1">
      <c r="A205" s="13">
        <v>753</v>
      </c>
      <c r="B205" s="8" t="s">
        <v>148</v>
      </c>
      <c r="C205" s="11" t="s">
        <v>23</v>
      </c>
      <c r="D205" s="11" t="s">
        <v>9</v>
      </c>
      <c r="E205" s="11" t="s">
        <v>149</v>
      </c>
      <c r="F205" s="41"/>
      <c r="G205" s="38">
        <f>G206</f>
        <v>61481</v>
      </c>
      <c r="H205" s="38">
        <f>H206</f>
        <v>1940</v>
      </c>
    </row>
    <row r="206" spans="1:8" ht="20.25" customHeight="1">
      <c r="A206" s="13">
        <v>753</v>
      </c>
      <c r="B206" s="6" t="s">
        <v>101</v>
      </c>
      <c r="C206" s="41" t="s">
        <v>23</v>
      </c>
      <c r="D206" s="41" t="s">
        <v>9</v>
      </c>
      <c r="E206" s="41" t="s">
        <v>149</v>
      </c>
      <c r="F206" s="41" t="s">
        <v>100</v>
      </c>
      <c r="G206" s="38">
        <v>61481</v>
      </c>
      <c r="H206" s="38">
        <v>1940</v>
      </c>
    </row>
    <row r="207" spans="1:8" ht="77.25" customHeight="1">
      <c r="A207" s="13">
        <v>753</v>
      </c>
      <c r="B207" s="6" t="s">
        <v>147</v>
      </c>
      <c r="C207" s="11" t="s">
        <v>23</v>
      </c>
      <c r="D207" s="11" t="s">
        <v>9</v>
      </c>
      <c r="E207" s="11" t="s">
        <v>125</v>
      </c>
      <c r="F207" s="41"/>
      <c r="G207" s="38">
        <f>G208</f>
        <v>26682</v>
      </c>
      <c r="H207" s="38">
        <f>H208</f>
        <v>10000</v>
      </c>
    </row>
    <row r="208" spans="1:8" ht="18.75" customHeight="1">
      <c r="A208" s="13">
        <v>753</v>
      </c>
      <c r="B208" s="6" t="s">
        <v>74</v>
      </c>
      <c r="C208" s="11" t="s">
        <v>23</v>
      </c>
      <c r="D208" s="11" t="s">
        <v>9</v>
      </c>
      <c r="E208" s="11" t="s">
        <v>125</v>
      </c>
      <c r="F208" s="11" t="s">
        <v>73</v>
      </c>
      <c r="G208" s="49">
        <v>26682</v>
      </c>
      <c r="H208" s="49">
        <v>10000</v>
      </c>
    </row>
    <row r="209" spans="1:8" ht="31.5">
      <c r="A209" s="20">
        <v>753</v>
      </c>
      <c r="B209" s="21" t="s">
        <v>25</v>
      </c>
      <c r="C209" s="18" t="s">
        <v>23</v>
      </c>
      <c r="D209" s="18" t="s">
        <v>23</v>
      </c>
      <c r="E209" s="18"/>
      <c r="F209" s="18"/>
      <c r="G209" s="39">
        <f>G210+G213+G216</f>
        <v>21113</v>
      </c>
      <c r="H209" s="39">
        <f>H210+H213+H216</f>
        <v>1377</v>
      </c>
    </row>
    <row r="210" spans="1:8" ht="47.25">
      <c r="A210" s="13">
        <v>753</v>
      </c>
      <c r="B210" s="6" t="s">
        <v>150</v>
      </c>
      <c r="C210" s="11" t="s">
        <v>23</v>
      </c>
      <c r="D210" s="11" t="s">
        <v>23</v>
      </c>
      <c r="E210" s="11" t="s">
        <v>151</v>
      </c>
      <c r="F210" s="11"/>
      <c r="G210" s="38">
        <f>G212+G211</f>
        <v>11904</v>
      </c>
      <c r="H210" s="33"/>
    </row>
    <row r="211" spans="1:8" ht="17.25" customHeight="1">
      <c r="A211" s="13">
        <v>753</v>
      </c>
      <c r="B211" s="6" t="s">
        <v>74</v>
      </c>
      <c r="C211" s="11" t="s">
        <v>23</v>
      </c>
      <c r="D211" s="11" t="s">
        <v>23</v>
      </c>
      <c r="E211" s="11" t="s">
        <v>151</v>
      </c>
      <c r="F211" s="11" t="s">
        <v>73</v>
      </c>
      <c r="G211" s="38">
        <v>20</v>
      </c>
      <c r="H211" s="33"/>
    </row>
    <row r="212" spans="1:8" ht="18.75" customHeight="1">
      <c r="A212" s="13">
        <v>753</v>
      </c>
      <c r="B212" s="6" t="s">
        <v>101</v>
      </c>
      <c r="C212" s="11" t="s">
        <v>23</v>
      </c>
      <c r="D212" s="11" t="s">
        <v>23</v>
      </c>
      <c r="E212" s="11" t="s">
        <v>151</v>
      </c>
      <c r="F212" s="11" t="s">
        <v>100</v>
      </c>
      <c r="G212" s="38">
        <v>11884</v>
      </c>
      <c r="H212" s="33"/>
    </row>
    <row r="213" spans="1:8" ht="80.25" customHeight="1">
      <c r="A213" s="13">
        <v>753</v>
      </c>
      <c r="B213" s="6" t="s">
        <v>152</v>
      </c>
      <c r="C213" s="11" t="s">
        <v>23</v>
      </c>
      <c r="D213" s="11" t="s">
        <v>23</v>
      </c>
      <c r="E213" s="11" t="s">
        <v>153</v>
      </c>
      <c r="F213" s="11"/>
      <c r="G213" s="38">
        <f>G214+G215</f>
        <v>1253</v>
      </c>
      <c r="H213" s="33"/>
    </row>
    <row r="214" spans="1:8" ht="21" customHeight="1">
      <c r="A214" s="13">
        <v>753</v>
      </c>
      <c r="B214" s="6" t="s">
        <v>101</v>
      </c>
      <c r="C214" s="11" t="s">
        <v>23</v>
      </c>
      <c r="D214" s="11" t="s">
        <v>23</v>
      </c>
      <c r="E214" s="11" t="s">
        <v>153</v>
      </c>
      <c r="F214" s="11" t="s">
        <v>100</v>
      </c>
      <c r="G214" s="42">
        <v>617</v>
      </c>
      <c r="H214" s="33"/>
    </row>
    <row r="215" spans="1:8" ht="63">
      <c r="A215" s="13">
        <v>753</v>
      </c>
      <c r="B215" s="6" t="s">
        <v>77</v>
      </c>
      <c r="C215" s="11" t="s">
        <v>23</v>
      </c>
      <c r="D215" s="11" t="s">
        <v>23</v>
      </c>
      <c r="E215" s="11" t="s">
        <v>153</v>
      </c>
      <c r="F215" s="11" t="s">
        <v>76</v>
      </c>
      <c r="G215" s="42">
        <v>636</v>
      </c>
      <c r="H215" s="33"/>
    </row>
    <row r="216" spans="1:8" ht="80.25" customHeight="1">
      <c r="A216" s="13">
        <v>753</v>
      </c>
      <c r="B216" s="6" t="s">
        <v>154</v>
      </c>
      <c r="C216" s="11" t="s">
        <v>23</v>
      </c>
      <c r="D216" s="11" t="s">
        <v>23</v>
      </c>
      <c r="E216" s="11" t="s">
        <v>155</v>
      </c>
      <c r="F216" s="11"/>
      <c r="G216" s="38">
        <f>SUM(G217:G218)</f>
        <v>7956</v>
      </c>
      <c r="H216" s="38">
        <f>SUM(H217:H218)</f>
        <v>1377</v>
      </c>
    </row>
    <row r="217" spans="1:8" ht="51" customHeight="1">
      <c r="A217" s="13">
        <v>753</v>
      </c>
      <c r="B217" s="8" t="s">
        <v>68</v>
      </c>
      <c r="C217" s="11" t="s">
        <v>23</v>
      </c>
      <c r="D217" s="11" t="s">
        <v>23</v>
      </c>
      <c r="E217" s="11" t="s">
        <v>155</v>
      </c>
      <c r="F217" s="11" t="s">
        <v>67</v>
      </c>
      <c r="G217" s="49">
        <v>689</v>
      </c>
      <c r="H217" s="33"/>
    </row>
    <row r="218" spans="1:8" ht="16.5" customHeight="1">
      <c r="A218" s="13">
        <v>753</v>
      </c>
      <c r="B218" s="6" t="s">
        <v>101</v>
      </c>
      <c r="C218" s="41" t="s">
        <v>23</v>
      </c>
      <c r="D218" s="41" t="s">
        <v>23</v>
      </c>
      <c r="E218" s="41" t="s">
        <v>155</v>
      </c>
      <c r="F218" s="41" t="s">
        <v>100</v>
      </c>
      <c r="G218" s="49">
        <v>7267</v>
      </c>
      <c r="H218" s="49">
        <v>1377</v>
      </c>
    </row>
    <row r="219" spans="1:8" ht="15.75">
      <c r="A219" s="20">
        <v>753</v>
      </c>
      <c r="B219" s="21" t="s">
        <v>27</v>
      </c>
      <c r="C219" s="18" t="s">
        <v>28</v>
      </c>
      <c r="D219" s="18" t="s">
        <v>6</v>
      </c>
      <c r="E219" s="18"/>
      <c r="F219" s="18"/>
      <c r="G219" s="39">
        <f>G220</f>
        <v>54894</v>
      </c>
      <c r="H219" s="39">
        <f>H220</f>
        <v>32716</v>
      </c>
    </row>
    <row r="220" spans="1:8" ht="78.75">
      <c r="A220" s="13">
        <v>753</v>
      </c>
      <c r="B220" s="6" t="s">
        <v>147</v>
      </c>
      <c r="C220" s="11" t="s">
        <v>28</v>
      </c>
      <c r="D220" s="11" t="s">
        <v>6</v>
      </c>
      <c r="E220" s="11" t="s">
        <v>125</v>
      </c>
      <c r="F220" s="11"/>
      <c r="G220" s="38">
        <f>G221+G222</f>
        <v>54894</v>
      </c>
      <c r="H220" s="38">
        <f>H221+H222</f>
        <v>32716</v>
      </c>
    </row>
    <row r="221" spans="1:8" ht="18.75" customHeight="1">
      <c r="A221" s="13">
        <v>753</v>
      </c>
      <c r="B221" s="6" t="s">
        <v>74</v>
      </c>
      <c r="C221" s="11" t="s">
        <v>28</v>
      </c>
      <c r="D221" s="11" t="s">
        <v>6</v>
      </c>
      <c r="E221" s="11" t="s">
        <v>125</v>
      </c>
      <c r="F221" s="11" t="s">
        <v>73</v>
      </c>
      <c r="G221" s="49">
        <v>40360</v>
      </c>
      <c r="H221" s="49">
        <v>25000</v>
      </c>
    </row>
    <row r="222" spans="1:8" ht="19.5" customHeight="1">
      <c r="A222" s="13">
        <v>753</v>
      </c>
      <c r="B222" s="6" t="s">
        <v>101</v>
      </c>
      <c r="C222" s="11" t="s">
        <v>28</v>
      </c>
      <c r="D222" s="11" t="s">
        <v>6</v>
      </c>
      <c r="E222" s="11" t="s">
        <v>125</v>
      </c>
      <c r="F222" s="11" t="s">
        <v>100</v>
      </c>
      <c r="G222" s="49">
        <v>14534</v>
      </c>
      <c r="H222" s="49">
        <v>7716</v>
      </c>
    </row>
    <row r="223" spans="1:8" ht="30.75" customHeight="1">
      <c r="A223" s="20">
        <v>753</v>
      </c>
      <c r="B223" s="21" t="s">
        <v>50</v>
      </c>
      <c r="C223" s="18" t="s">
        <v>26</v>
      </c>
      <c r="D223" s="18" t="s">
        <v>26</v>
      </c>
      <c r="E223" s="18"/>
      <c r="F223" s="18"/>
      <c r="G223" s="20">
        <f>G224</f>
        <v>983</v>
      </c>
      <c r="H223" s="33"/>
    </row>
    <row r="224" spans="1:8" ht="51.75" customHeight="1">
      <c r="A224" s="13">
        <v>753</v>
      </c>
      <c r="B224" s="6" t="s">
        <v>156</v>
      </c>
      <c r="C224" s="11" t="s">
        <v>26</v>
      </c>
      <c r="D224" s="11" t="s">
        <v>26</v>
      </c>
      <c r="E224" s="11" t="s">
        <v>157</v>
      </c>
      <c r="F224" s="11"/>
      <c r="G224" s="13">
        <f>SUM(G225:G227)</f>
        <v>983</v>
      </c>
      <c r="H224" s="33"/>
    </row>
    <row r="225" spans="1:8" ht="21" customHeight="1">
      <c r="A225" s="13">
        <v>753</v>
      </c>
      <c r="B225" s="6" t="s">
        <v>99</v>
      </c>
      <c r="C225" s="11" t="s">
        <v>26</v>
      </c>
      <c r="D225" s="11" t="s">
        <v>26</v>
      </c>
      <c r="E225" s="11" t="s">
        <v>157</v>
      </c>
      <c r="F225" s="41" t="s">
        <v>98</v>
      </c>
      <c r="G225" s="42">
        <v>460</v>
      </c>
      <c r="H225" s="33"/>
    </row>
    <row r="226" spans="1:8" ht="20.25" customHeight="1">
      <c r="A226" s="13">
        <v>753</v>
      </c>
      <c r="B226" s="6" t="s">
        <v>103</v>
      </c>
      <c r="C226" s="11" t="s">
        <v>26</v>
      </c>
      <c r="D226" s="11" t="s">
        <v>26</v>
      </c>
      <c r="E226" s="11" t="s">
        <v>157</v>
      </c>
      <c r="F226" s="41" t="s">
        <v>102</v>
      </c>
      <c r="G226" s="42">
        <v>433</v>
      </c>
      <c r="H226" s="33"/>
    </row>
    <row r="227" spans="1:8" ht="20.25" customHeight="1">
      <c r="A227" s="13">
        <v>753</v>
      </c>
      <c r="B227" s="6" t="s">
        <v>74</v>
      </c>
      <c r="C227" s="11" t="s">
        <v>26</v>
      </c>
      <c r="D227" s="11" t="s">
        <v>26</v>
      </c>
      <c r="E227" s="11" t="s">
        <v>157</v>
      </c>
      <c r="F227" s="41" t="s">
        <v>73</v>
      </c>
      <c r="G227" s="42">
        <v>90</v>
      </c>
      <c r="H227" s="33"/>
    </row>
    <row r="228" spans="1:8" ht="30.75" customHeight="1">
      <c r="A228" s="20">
        <v>753</v>
      </c>
      <c r="B228" s="21" t="s">
        <v>48</v>
      </c>
      <c r="C228" s="18" t="s">
        <v>21</v>
      </c>
      <c r="D228" s="18" t="s">
        <v>9</v>
      </c>
      <c r="E228" s="18"/>
      <c r="F228" s="18"/>
      <c r="G228" s="53">
        <f>SUM(G229+G233)</f>
        <v>21789.2</v>
      </c>
      <c r="H228" s="53">
        <f>SUM(H229+H233)</f>
        <v>20375.2</v>
      </c>
    </row>
    <row r="229" spans="1:8" ht="78.75">
      <c r="A229" s="13">
        <v>753</v>
      </c>
      <c r="B229" s="6" t="s">
        <v>105</v>
      </c>
      <c r="C229" s="11" t="s">
        <v>21</v>
      </c>
      <c r="D229" s="11" t="s">
        <v>9</v>
      </c>
      <c r="E229" s="11" t="s">
        <v>104</v>
      </c>
      <c r="F229" s="11"/>
      <c r="G229" s="38">
        <f>G230+G231+G232</f>
        <v>1414</v>
      </c>
      <c r="H229" s="13"/>
    </row>
    <row r="230" spans="1:8" ht="31.5">
      <c r="A230" s="13">
        <v>753</v>
      </c>
      <c r="B230" s="8" t="s">
        <v>75</v>
      </c>
      <c r="C230" s="11" t="s">
        <v>21</v>
      </c>
      <c r="D230" s="11" t="s">
        <v>9</v>
      </c>
      <c r="E230" s="11" t="s">
        <v>104</v>
      </c>
      <c r="F230" s="11" t="s">
        <v>64</v>
      </c>
      <c r="G230" s="49">
        <v>1305</v>
      </c>
      <c r="H230" s="13"/>
    </row>
    <row r="231" spans="1:8" ht="51" customHeight="1">
      <c r="A231" s="13">
        <v>753</v>
      </c>
      <c r="B231" s="8" t="s">
        <v>68</v>
      </c>
      <c r="C231" s="11" t="s">
        <v>21</v>
      </c>
      <c r="D231" s="11" t="s">
        <v>9</v>
      </c>
      <c r="E231" s="11" t="s">
        <v>104</v>
      </c>
      <c r="F231" s="11" t="s">
        <v>67</v>
      </c>
      <c r="G231" s="49">
        <v>105</v>
      </c>
      <c r="H231" s="13"/>
    </row>
    <row r="232" spans="1:8" ht="31.5">
      <c r="A232" s="13">
        <v>753</v>
      </c>
      <c r="B232" s="8" t="s">
        <v>70</v>
      </c>
      <c r="C232" s="11" t="s">
        <v>21</v>
      </c>
      <c r="D232" s="11" t="s">
        <v>9</v>
      </c>
      <c r="E232" s="11" t="s">
        <v>104</v>
      </c>
      <c r="F232" s="11" t="s">
        <v>69</v>
      </c>
      <c r="G232" s="49">
        <v>4</v>
      </c>
      <c r="H232" s="13"/>
    </row>
    <row r="233" spans="1:8" ht="63">
      <c r="A233" s="13">
        <v>753</v>
      </c>
      <c r="B233" s="8" t="s">
        <v>169</v>
      </c>
      <c r="C233" s="11" t="s">
        <v>21</v>
      </c>
      <c r="D233" s="11" t="s">
        <v>9</v>
      </c>
      <c r="E233" s="11" t="s">
        <v>170</v>
      </c>
      <c r="F233" s="11"/>
      <c r="G233" s="54">
        <f>SUM(G234+G235+G236)</f>
        <v>20375.2</v>
      </c>
      <c r="H233" s="54">
        <f>SUM(H234+H235+H236)</f>
        <v>20375.2</v>
      </c>
    </row>
    <row r="234" spans="1:8" ht="31.5">
      <c r="A234" s="13">
        <v>753</v>
      </c>
      <c r="B234" s="8" t="s">
        <v>75</v>
      </c>
      <c r="C234" s="11" t="s">
        <v>21</v>
      </c>
      <c r="D234" s="11" t="s">
        <v>9</v>
      </c>
      <c r="E234" s="11" t="s">
        <v>170</v>
      </c>
      <c r="F234" s="11" t="s">
        <v>64</v>
      </c>
      <c r="G234" s="49">
        <v>1481</v>
      </c>
      <c r="H234" s="49">
        <v>1481</v>
      </c>
    </row>
    <row r="235" spans="1:8" ht="48.75" customHeight="1">
      <c r="A235" s="13">
        <v>753</v>
      </c>
      <c r="B235" s="8" t="s">
        <v>68</v>
      </c>
      <c r="C235" s="11" t="s">
        <v>21</v>
      </c>
      <c r="D235" s="11" t="s">
        <v>9</v>
      </c>
      <c r="E235" s="11" t="s">
        <v>170</v>
      </c>
      <c r="F235" s="11" t="s">
        <v>67</v>
      </c>
      <c r="G235" s="54">
        <v>414.2</v>
      </c>
      <c r="H235" s="54">
        <v>414.2</v>
      </c>
    </row>
    <row r="236" spans="1:8" ht="19.5" customHeight="1">
      <c r="A236" s="13">
        <v>753</v>
      </c>
      <c r="B236" s="6" t="s">
        <v>74</v>
      </c>
      <c r="C236" s="11" t="s">
        <v>21</v>
      </c>
      <c r="D236" s="11" t="s">
        <v>9</v>
      </c>
      <c r="E236" s="11" t="s">
        <v>170</v>
      </c>
      <c r="F236" s="11" t="s">
        <v>73</v>
      </c>
      <c r="G236" s="49">
        <v>18480</v>
      </c>
      <c r="H236" s="49">
        <v>18480</v>
      </c>
    </row>
    <row r="237" spans="1:8" ht="19.5" customHeight="1">
      <c r="A237" s="20">
        <v>753</v>
      </c>
      <c r="B237" s="17" t="s">
        <v>20</v>
      </c>
      <c r="C237" s="18" t="s">
        <v>21</v>
      </c>
      <c r="D237" s="18" t="s">
        <v>7</v>
      </c>
      <c r="E237" s="18"/>
      <c r="F237" s="18"/>
      <c r="G237" s="39">
        <f>G238</f>
        <v>920</v>
      </c>
      <c r="H237" s="39">
        <f>H238</f>
        <v>920</v>
      </c>
    </row>
    <row r="238" spans="1:8" ht="94.5">
      <c r="A238" s="13">
        <v>753</v>
      </c>
      <c r="B238" s="6" t="s">
        <v>137</v>
      </c>
      <c r="C238" s="11" t="s">
        <v>21</v>
      </c>
      <c r="D238" s="11" t="s">
        <v>7</v>
      </c>
      <c r="E238" s="11" t="s">
        <v>138</v>
      </c>
      <c r="F238" s="11"/>
      <c r="G238" s="38">
        <f>G240+G239</f>
        <v>920</v>
      </c>
      <c r="H238" s="38">
        <f>H240+H239</f>
        <v>920</v>
      </c>
    </row>
    <row r="239" spans="1:8" ht="18.75" customHeight="1">
      <c r="A239" s="13">
        <v>753</v>
      </c>
      <c r="B239" s="6" t="s">
        <v>74</v>
      </c>
      <c r="C239" s="11" t="s">
        <v>21</v>
      </c>
      <c r="D239" s="11" t="s">
        <v>7</v>
      </c>
      <c r="E239" s="11" t="s">
        <v>138</v>
      </c>
      <c r="F239" s="11" t="s">
        <v>73</v>
      </c>
      <c r="G239" s="38">
        <v>120</v>
      </c>
      <c r="H239" s="38">
        <v>120</v>
      </c>
    </row>
    <row r="240" spans="1:8" ht="18" customHeight="1">
      <c r="A240" s="13">
        <v>753</v>
      </c>
      <c r="B240" s="6" t="s">
        <v>101</v>
      </c>
      <c r="C240" s="11" t="s">
        <v>21</v>
      </c>
      <c r="D240" s="11" t="s">
        <v>7</v>
      </c>
      <c r="E240" s="11" t="s">
        <v>138</v>
      </c>
      <c r="F240" s="11" t="s">
        <v>100</v>
      </c>
      <c r="G240" s="38">
        <v>800</v>
      </c>
      <c r="H240" s="38">
        <v>800</v>
      </c>
    </row>
    <row r="241" spans="1:8" ht="18" customHeight="1">
      <c r="A241" s="20">
        <v>753</v>
      </c>
      <c r="B241" s="55" t="s">
        <v>172</v>
      </c>
      <c r="C241" s="18" t="s">
        <v>21</v>
      </c>
      <c r="D241" s="18" t="s">
        <v>10</v>
      </c>
      <c r="E241" s="18"/>
      <c r="F241" s="18"/>
      <c r="G241" s="39">
        <f>SUM(G242)</f>
        <v>2971</v>
      </c>
      <c r="H241" s="39">
        <f>SUM(H242)</f>
        <v>2971</v>
      </c>
    </row>
    <row r="242" spans="1:8" ht="64.5" customHeight="1">
      <c r="A242" s="13">
        <v>753</v>
      </c>
      <c r="B242" s="8" t="s">
        <v>169</v>
      </c>
      <c r="C242" s="11" t="s">
        <v>21</v>
      </c>
      <c r="D242" s="11" t="s">
        <v>10</v>
      </c>
      <c r="E242" s="11" t="s">
        <v>170</v>
      </c>
      <c r="F242" s="11"/>
      <c r="G242" s="38">
        <f>SUM(G243)</f>
        <v>2971</v>
      </c>
      <c r="H242" s="38">
        <f>SUM(H243)</f>
        <v>2971</v>
      </c>
    </row>
    <row r="243" spans="1:8" ht="36" customHeight="1">
      <c r="A243" s="13">
        <v>753</v>
      </c>
      <c r="B243" s="6" t="s">
        <v>79</v>
      </c>
      <c r="C243" s="11" t="s">
        <v>21</v>
      </c>
      <c r="D243" s="11" t="s">
        <v>10</v>
      </c>
      <c r="E243" s="11" t="s">
        <v>170</v>
      </c>
      <c r="F243" s="11" t="s">
        <v>78</v>
      </c>
      <c r="G243" s="49">
        <v>2971</v>
      </c>
      <c r="H243" s="49">
        <v>2971</v>
      </c>
    </row>
    <row r="244" spans="1:8" ht="32.25" customHeight="1">
      <c r="A244" s="16">
        <v>753</v>
      </c>
      <c r="B244" s="56" t="s">
        <v>173</v>
      </c>
      <c r="C244" s="18" t="s">
        <v>21</v>
      </c>
      <c r="D244" s="18" t="s">
        <v>12</v>
      </c>
      <c r="E244" s="57"/>
      <c r="F244" s="57"/>
      <c r="G244" s="50">
        <f>SUM(G245)</f>
        <v>11527</v>
      </c>
      <c r="H244" s="50">
        <f>SUM(H245)</f>
        <v>11527</v>
      </c>
    </row>
    <row r="245" spans="1:8" ht="65.25" customHeight="1">
      <c r="A245" s="13">
        <v>753</v>
      </c>
      <c r="B245" s="8" t="s">
        <v>169</v>
      </c>
      <c r="C245" s="11" t="s">
        <v>21</v>
      </c>
      <c r="D245" s="11" t="s">
        <v>12</v>
      </c>
      <c r="E245" s="11" t="s">
        <v>170</v>
      </c>
      <c r="F245" s="11"/>
      <c r="G245" s="49">
        <f>SUM(G246+G247+G248)</f>
        <v>11527</v>
      </c>
      <c r="H245" s="49">
        <f>SUM(H246+H247+H248)</f>
        <v>11527</v>
      </c>
    </row>
    <row r="246" spans="1:8" ht="32.25" customHeight="1">
      <c r="A246" s="13">
        <v>753</v>
      </c>
      <c r="B246" s="8" t="s">
        <v>75</v>
      </c>
      <c r="C246" s="11" t="s">
        <v>21</v>
      </c>
      <c r="D246" s="11" t="s">
        <v>12</v>
      </c>
      <c r="E246" s="11" t="s">
        <v>170</v>
      </c>
      <c r="F246" s="11" t="s">
        <v>64</v>
      </c>
      <c r="G246" s="49">
        <v>10577</v>
      </c>
      <c r="H246" s="49">
        <v>10577</v>
      </c>
    </row>
    <row r="247" spans="1:8" ht="50.25" customHeight="1">
      <c r="A247" s="13">
        <v>753</v>
      </c>
      <c r="B247" s="8" t="s">
        <v>68</v>
      </c>
      <c r="C247" s="11" t="s">
        <v>21</v>
      </c>
      <c r="D247" s="11" t="s">
        <v>12</v>
      </c>
      <c r="E247" s="11" t="s">
        <v>170</v>
      </c>
      <c r="F247" s="11" t="s">
        <v>67</v>
      </c>
      <c r="G247" s="49">
        <v>945</v>
      </c>
      <c r="H247" s="49">
        <v>945</v>
      </c>
    </row>
    <row r="248" spans="1:8" ht="33.75" customHeight="1">
      <c r="A248" s="13"/>
      <c r="B248" s="8" t="s">
        <v>70</v>
      </c>
      <c r="C248" s="11" t="s">
        <v>21</v>
      </c>
      <c r="D248" s="11" t="s">
        <v>12</v>
      </c>
      <c r="E248" s="11" t="s">
        <v>170</v>
      </c>
      <c r="F248" s="11" t="s">
        <v>69</v>
      </c>
      <c r="G248" s="49">
        <v>5</v>
      </c>
      <c r="H248" s="49">
        <v>5</v>
      </c>
    </row>
    <row r="249" spans="1:8" ht="16.5" customHeight="1">
      <c r="A249" s="20">
        <v>753</v>
      </c>
      <c r="B249" s="21" t="s">
        <v>46</v>
      </c>
      <c r="C249" s="18" t="s">
        <v>13</v>
      </c>
      <c r="D249" s="18" t="s">
        <v>9</v>
      </c>
      <c r="E249" s="18"/>
      <c r="F249" s="18"/>
      <c r="G249" s="39">
        <f>G250</f>
        <v>61303</v>
      </c>
      <c r="H249" s="39">
        <f>H250</f>
        <v>13719</v>
      </c>
    </row>
    <row r="250" spans="1:8" ht="47.25">
      <c r="A250" s="13">
        <v>753</v>
      </c>
      <c r="B250" s="6" t="s">
        <v>158</v>
      </c>
      <c r="C250" s="11" t="s">
        <v>13</v>
      </c>
      <c r="D250" s="11" t="s">
        <v>9</v>
      </c>
      <c r="E250" s="11" t="s">
        <v>159</v>
      </c>
      <c r="F250" s="11"/>
      <c r="G250" s="38">
        <f>G251</f>
        <v>61303</v>
      </c>
      <c r="H250" s="38">
        <f>H251</f>
        <v>13719</v>
      </c>
    </row>
    <row r="251" spans="1:8" ht="17.25" customHeight="1">
      <c r="A251" s="13">
        <v>753</v>
      </c>
      <c r="B251" s="6" t="s">
        <v>101</v>
      </c>
      <c r="C251" s="11" t="s">
        <v>13</v>
      </c>
      <c r="D251" s="11" t="s">
        <v>9</v>
      </c>
      <c r="E251" s="11" t="s">
        <v>159</v>
      </c>
      <c r="F251" s="11" t="s">
        <v>100</v>
      </c>
      <c r="G251" s="38">
        <v>61303</v>
      </c>
      <c r="H251" s="38">
        <v>13719</v>
      </c>
    </row>
    <row r="252" spans="1:8" ht="31.5">
      <c r="A252" s="16">
        <v>754</v>
      </c>
      <c r="B252" s="5" t="s">
        <v>106</v>
      </c>
      <c r="C252" s="14"/>
      <c r="D252" s="14"/>
      <c r="E252" s="14"/>
      <c r="F252" s="14"/>
      <c r="G252" s="48">
        <f>G253</f>
        <v>2300</v>
      </c>
      <c r="H252" s="48"/>
    </row>
    <row r="253" spans="1:8" ht="31.5">
      <c r="A253" s="20">
        <v>754</v>
      </c>
      <c r="B253" s="21" t="s">
        <v>107</v>
      </c>
      <c r="C253" s="18" t="s">
        <v>6</v>
      </c>
      <c r="D253" s="18" t="s">
        <v>23</v>
      </c>
      <c r="E253" s="18"/>
      <c r="F253" s="18"/>
      <c r="G253" s="39">
        <f>G254</f>
        <v>2300</v>
      </c>
      <c r="H253" s="39"/>
    </row>
    <row r="254" spans="1:8" ht="47.25">
      <c r="A254" s="13">
        <v>754</v>
      </c>
      <c r="B254" s="8" t="s">
        <v>96</v>
      </c>
      <c r="C254" s="11" t="s">
        <v>6</v>
      </c>
      <c r="D254" s="11" t="s">
        <v>23</v>
      </c>
      <c r="E254" s="11" t="s">
        <v>95</v>
      </c>
      <c r="F254" s="11"/>
      <c r="G254" s="38">
        <f>G255</f>
        <v>2300</v>
      </c>
      <c r="H254" s="38"/>
    </row>
    <row r="255" spans="1:8" ht="17.25" customHeight="1">
      <c r="A255" s="13">
        <v>754</v>
      </c>
      <c r="B255" s="6" t="s">
        <v>109</v>
      </c>
      <c r="C255" s="11" t="s">
        <v>6</v>
      </c>
      <c r="D255" s="11" t="s">
        <v>23</v>
      </c>
      <c r="E255" s="11" t="s">
        <v>95</v>
      </c>
      <c r="F255" s="11" t="s">
        <v>108</v>
      </c>
      <c r="G255" s="38">
        <v>2300</v>
      </c>
      <c r="H255" s="38"/>
    </row>
    <row r="256" spans="1:8" ht="15.75">
      <c r="A256" s="16"/>
      <c r="B256" s="5" t="s">
        <v>30</v>
      </c>
      <c r="C256" s="14"/>
      <c r="D256" s="14"/>
      <c r="E256" s="14"/>
      <c r="F256" s="14"/>
      <c r="G256" s="58">
        <f>SUM(G182+G155+G140+G105+G62+G21+G15+G252)</f>
        <v>552300</v>
      </c>
      <c r="H256" s="48">
        <f>SUM(H182+H155+H140+H105+H62+H21+H15)</f>
        <v>147354</v>
      </c>
    </row>
    <row r="257" spans="1:7" ht="23.25" customHeight="1">
      <c r="A257" s="23"/>
      <c r="B257" s="29"/>
      <c r="C257" s="24"/>
      <c r="D257" s="24"/>
      <c r="E257" s="24"/>
      <c r="F257" s="24"/>
      <c r="G257" s="23"/>
    </row>
    <row r="258" spans="1:7" ht="15.75">
      <c r="A258" s="61" t="s">
        <v>33</v>
      </c>
      <c r="B258" s="61"/>
      <c r="C258" s="61"/>
      <c r="D258" s="61"/>
      <c r="E258" s="61"/>
      <c r="F258" s="61"/>
      <c r="G258" s="61"/>
    </row>
    <row r="259" spans="1:7" ht="15.75">
      <c r="A259" s="36" t="s">
        <v>171</v>
      </c>
      <c r="B259" s="36"/>
      <c r="C259" s="36"/>
      <c r="D259" s="36"/>
      <c r="E259" s="36"/>
      <c r="F259" s="36"/>
      <c r="G259" s="36"/>
    </row>
    <row r="260" spans="1:7" ht="12.75">
      <c r="A260" s="4"/>
      <c r="B260" s="30"/>
      <c r="C260" s="4"/>
      <c r="D260" s="4"/>
      <c r="E260" s="4"/>
      <c r="F260" s="4"/>
      <c r="G260" s="4"/>
    </row>
    <row r="261" spans="1:7" ht="12.75">
      <c r="A261" s="4"/>
      <c r="B261" s="30"/>
      <c r="C261" s="4"/>
      <c r="D261" s="4"/>
      <c r="E261" s="4"/>
      <c r="F261" s="4"/>
      <c r="G261" s="4"/>
    </row>
    <row r="262" spans="1:7" ht="12.75">
      <c r="A262" s="4"/>
      <c r="B262" s="30"/>
      <c r="C262" s="4"/>
      <c r="D262" s="4"/>
      <c r="E262" s="4"/>
      <c r="F262" s="4"/>
      <c r="G262" s="4"/>
    </row>
    <row r="263" spans="1:7" ht="12.75">
      <c r="A263" s="4"/>
      <c r="B263" s="30"/>
      <c r="C263" s="4"/>
      <c r="D263" s="4"/>
      <c r="E263" s="4"/>
      <c r="F263" s="4"/>
      <c r="G263" s="4"/>
    </row>
    <row r="264" spans="1:7" ht="12.75">
      <c r="A264" s="4"/>
      <c r="B264" s="30"/>
      <c r="C264" s="4"/>
      <c r="D264" s="4"/>
      <c r="E264" s="4"/>
      <c r="F264" s="4"/>
      <c r="G264" s="4"/>
    </row>
    <row r="265" spans="1:7" ht="12.75">
      <c r="A265" s="4"/>
      <c r="B265" s="30"/>
      <c r="C265" s="4"/>
      <c r="D265" s="4"/>
      <c r="E265" s="4"/>
      <c r="F265" s="4"/>
      <c r="G265" s="4"/>
    </row>
    <row r="266" spans="1:7" ht="12.75">
      <c r="A266" s="4"/>
      <c r="B266" s="30"/>
      <c r="C266" s="4"/>
      <c r="D266" s="4"/>
      <c r="E266" s="4"/>
      <c r="F266" s="4"/>
      <c r="G266" s="4"/>
    </row>
    <row r="267" spans="1:7" ht="12.75">
      <c r="A267" s="4"/>
      <c r="B267" s="30"/>
      <c r="C267" s="4"/>
      <c r="D267" s="4"/>
      <c r="E267" s="4"/>
      <c r="F267" s="4"/>
      <c r="G267" s="4"/>
    </row>
    <row r="268" spans="1:7" ht="12.75">
      <c r="A268" s="4"/>
      <c r="B268" s="30"/>
      <c r="C268" s="4"/>
      <c r="D268" s="4"/>
      <c r="E268" s="4"/>
      <c r="F268" s="4"/>
      <c r="G268" s="4"/>
    </row>
    <row r="269" spans="1:7" ht="12.75">
      <c r="A269" s="4"/>
      <c r="B269" s="30"/>
      <c r="C269" s="4"/>
      <c r="D269" s="4"/>
      <c r="E269" s="4"/>
      <c r="F269" s="4"/>
      <c r="G269" s="4"/>
    </row>
    <row r="270" spans="1:7" ht="15.75">
      <c r="A270" s="3"/>
      <c r="B270" s="26"/>
      <c r="C270" s="3"/>
      <c r="D270" s="3"/>
      <c r="E270" s="3"/>
      <c r="F270" s="3"/>
      <c r="G270" s="3"/>
    </row>
    <row r="271" spans="1:7" ht="15.75">
      <c r="A271" s="3"/>
      <c r="B271" s="26"/>
      <c r="C271" s="3"/>
      <c r="D271" s="3"/>
      <c r="E271" s="3"/>
      <c r="F271" s="3"/>
      <c r="G271" s="3"/>
    </row>
    <row r="272" spans="1:7" ht="15.75">
      <c r="A272" s="3"/>
      <c r="B272" s="26"/>
      <c r="C272" s="3"/>
      <c r="D272" s="3"/>
      <c r="E272" s="3"/>
      <c r="F272" s="3"/>
      <c r="G272" s="3"/>
    </row>
    <row r="273" spans="1:7" ht="15.75">
      <c r="A273" s="3"/>
      <c r="B273" s="26"/>
      <c r="C273" s="3"/>
      <c r="D273" s="3"/>
      <c r="E273" s="3"/>
      <c r="F273" s="3"/>
      <c r="G273" s="3"/>
    </row>
    <row r="274" spans="1:7" ht="15.75">
      <c r="A274" s="3"/>
      <c r="B274" s="26"/>
      <c r="C274" s="3"/>
      <c r="D274" s="3"/>
      <c r="E274" s="3"/>
      <c r="F274" s="3"/>
      <c r="G274" s="3"/>
    </row>
    <row r="275" spans="1:7" ht="15.75">
      <c r="A275" s="3"/>
      <c r="B275" s="26"/>
      <c r="C275" s="3"/>
      <c r="D275" s="3"/>
      <c r="E275" s="3"/>
      <c r="F275" s="3"/>
      <c r="G275" s="3"/>
    </row>
    <row r="276" spans="1:7" ht="15.75">
      <c r="A276" s="3"/>
      <c r="B276" s="26"/>
      <c r="C276" s="3"/>
      <c r="D276" s="3"/>
      <c r="E276" s="3"/>
      <c r="F276" s="3"/>
      <c r="G276" s="3"/>
    </row>
  </sheetData>
  <sheetProtection/>
  <mergeCells count="13">
    <mergeCell ref="C1:H1"/>
    <mergeCell ref="C3:H3"/>
    <mergeCell ref="C4:H4"/>
    <mergeCell ref="C5:H5"/>
    <mergeCell ref="A258:G258"/>
    <mergeCell ref="A8:H10"/>
    <mergeCell ref="A12:A14"/>
    <mergeCell ref="B12:B14"/>
    <mergeCell ref="C12:C14"/>
    <mergeCell ref="D12:D14"/>
    <mergeCell ref="E12:E14"/>
    <mergeCell ref="F12:F14"/>
    <mergeCell ref="G12:H13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2014-12-11T07:59:44Z</cp:lastPrinted>
  <dcterms:created xsi:type="dcterms:W3CDTF">1996-10-08T23:32:33Z</dcterms:created>
  <dcterms:modified xsi:type="dcterms:W3CDTF">2014-12-31T05:27:16Z</dcterms:modified>
  <cp:category/>
  <cp:version/>
  <cp:contentType/>
  <cp:contentStatus/>
</cp:coreProperties>
</file>