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5132" windowHeight="7872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21" i="1"/>
  <c r="F18"/>
  <c r="E17"/>
  <c r="D17"/>
  <c r="E45"/>
  <c r="F44"/>
  <c r="F43"/>
  <c r="F42"/>
  <c r="E41"/>
  <c r="E40" s="1"/>
  <c r="D41"/>
  <c r="D40" s="1"/>
  <c r="F38"/>
  <c r="F37"/>
  <c r="F35"/>
  <c r="D34"/>
  <c r="F33"/>
  <c r="D32"/>
  <c r="F31"/>
  <c r="F30"/>
  <c r="F29"/>
  <c r="D28"/>
  <c r="F27"/>
  <c r="F26"/>
  <c r="F25"/>
  <c r="D23"/>
  <c r="F22"/>
  <c r="F20"/>
  <c r="D19"/>
  <c r="F16"/>
  <c r="D15"/>
  <c r="F17" l="1"/>
  <c r="F41"/>
  <c r="D14"/>
  <c r="D47" s="1"/>
  <c r="E15"/>
  <c r="E28"/>
  <c r="F28" s="1"/>
  <c r="E32"/>
  <c r="F32" s="1"/>
  <c r="E34"/>
  <c r="F34" s="1"/>
  <c r="E23"/>
  <c r="F23" s="1"/>
  <c r="E19"/>
  <c r="F19" s="1"/>
  <c r="F40"/>
  <c r="F15" l="1"/>
  <c r="E14"/>
  <c r="E47" s="1"/>
  <c r="F47" s="1"/>
  <c r="F14" l="1"/>
</calcChain>
</file>

<file path=xl/sharedStrings.xml><?xml version="1.0" encoding="utf-8"?>
<sst xmlns="http://schemas.openxmlformats.org/spreadsheetml/2006/main" count="90" uniqueCount="80">
  <si>
    <t>ПРИЛОЖЕНИЕ 1</t>
  </si>
  <si>
    <t xml:space="preserve">к постановлению </t>
  </si>
  <si>
    <t xml:space="preserve">Администрации городского округа </t>
  </si>
  <si>
    <t>Отрадный</t>
  </si>
  <si>
    <t>Самарской области</t>
  </si>
  <si>
    <t xml:space="preserve">Отчет </t>
  </si>
  <si>
    <t xml:space="preserve">о поступлении доходов в бюджет городского округа Отрадный по основным источникам  </t>
  </si>
  <si>
    <t>тыс. руб.</t>
  </si>
  <si>
    <t>Код бюджетной классификации</t>
  </si>
  <si>
    <t>Наименование доходов</t>
  </si>
  <si>
    <t xml:space="preserve">Фактически исполнено </t>
  </si>
  <si>
    <t xml:space="preserve">Процент исполнения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</si>
  <si>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</si>
  <si>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</si>
  <si>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</si>
  <si>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</si>
  <si>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</si>
  <si>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</si>
  <si>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000 1 05 00000 00 0000 000 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</si>
  <si>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</si>
  <si>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</si>
  <si>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</si>
  <si>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</si>
  <si>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</si>
  <si>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</si>
  <si>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</si>
  <si>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</si>
  <si>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</si>
  <si>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</si>
  <si>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</si>
  <si>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</si>
  <si>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</si>
  <si>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</si>
  <si>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</si>
  <si>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</si>
  <si>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</t>
  </si>
  <si>
    <t xml:space="preserve">000 1 11 07000 00 0000 120 </t>
  </si>
  <si>
    <t>Платежи от государственных и муниципальных унитарных предприятий</t>
  </si>
  <si>
    <t>000 1 11 09000 00 0000 120</t>
  </si>
  <si>
    <t>000 1 12 00000 00 0000 000</t>
  </si>
  <si>
    <t xml:space="preserve">Платежи при пользовании природными ресурсами </t>
  </si>
  <si>
    <t>000 1 12 01000 01 0000 120</t>
  </si>
  <si>
    <t>Плата за негативное воздействие на окружающую среду</t>
  </si>
  <si>
    <t xml:space="preserve">000 1 14 00000 00 0000 000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</si>
  <si>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</si>
  <si>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</si>
  <si>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</si>
  <si>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000 1 16 00000 00 0000 000 </t>
  </si>
  <si>
    <t>Штрафы, санкции, возмещение ущерба</t>
  </si>
  <si>
    <t>000 1 17 00000 00 0000 000</t>
  </si>
  <si>
    <t>Прочие неналоговые доходы</t>
  </si>
  <si>
    <t xml:space="preserve">000 2 00 00000 00 0000 000 </t>
  </si>
  <si>
    <t>БЕЗВОЗМЕЗДНЫЕ ПОСТУПЛЕНИЯ</t>
  </si>
  <si>
    <t xml:space="preserve">000 2 02 00000 00 0000 000 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</si>
  <si>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</si>
  <si>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</si>
  <si>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</si>
  <si>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000 2 02 03000 00 0000 151</t>
  </si>
  <si>
    <t>Субвенции бюджетам субъектов Российской Федерации и муниципальных образований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</si>
  <si>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</si>
  <si>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</si>
  <si>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</si>
  <si>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</si>
  <si>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</si>
  <si>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>Руководитель финансового управления</t>
  </si>
  <si>
    <t>С.С.Данилова</t>
  </si>
  <si>
    <t>за 1 квартал 2014 года</t>
  </si>
  <si>
    <t xml:space="preserve">План на 2014 год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</si>
  <si>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</si>
  <si>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</si>
  <si>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</si>
  <si>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</si>
  <si>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</si>
  <si>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000 1 11 00000 00 0000 000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</si>
  <si>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</si>
  <si>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</si>
  <si>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</si>
  <si>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</t>
  </si>
  <si>
    <t>000 1 14 02040 04 0000 410</t>
  </si>
  <si>
    <r>
      <t xml:space="preserve">        от ___</t>
    </r>
    <r>
      <rPr>
        <u/>
        <sz val="12"/>
        <rFont val="Times New Roman"/>
        <family val="1"/>
        <charset val="204"/>
      </rPr>
      <t>13.05.2014</t>
    </r>
    <r>
      <rPr>
        <sz val="12"/>
        <rFont val="Times New Roman"/>
        <family val="1"/>
        <charset val="204"/>
      </rPr>
      <t>_____ № ___</t>
    </r>
    <r>
      <rPr>
        <u/>
        <sz val="12"/>
        <rFont val="Times New Roman"/>
        <family val="1"/>
        <charset val="204"/>
      </rPr>
      <t>874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</si>
</sst>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justify" wrapText="1"/>
    </xf>
    <xf numFmtId="1" fontId="2" fillId="2" borderId="2" xfId="0" applyNumberFormat="1" applyFont="1" applyFill="1" applyBorder="1" applyAlignment="1">
      <alignment horizontal="right" vertical="justify" wrapText="1"/>
    </xf>
    <xf numFmtId="1" fontId="2" fillId="0" borderId="2" xfId="0" applyNumberFormat="1" applyFont="1" applyBorder="1" applyAlignment="1">
      <alignment vertical="justify"/>
    </xf>
    <xf numFmtId="0" fontId="2" fillId="2" borderId="2" xfId="0" applyFont="1" applyFill="1" applyBorder="1" applyAlignment="1">
      <alignment horizontal="right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2" borderId="2" xfId="0" applyFont="1" applyFill="1" applyBorder="1" applyAlignment="1">
      <alignment horizontal="right" vertical="justify" wrapText="1"/>
    </xf>
    <xf numFmtId="1" fontId="1" fillId="0" borderId="2" xfId="0" applyNumberFormat="1" applyFont="1" applyBorder="1" applyAlignment="1">
      <alignment vertical="justify"/>
    </xf>
    <xf numFmtId="49" fontId="2" fillId="0" borderId="2" xfId="0" applyNumberFormat="1" applyFont="1" applyBorder="1" applyAlignment="1">
      <alignment horizontal="center" vertical="justify"/>
    </xf>
    <xf numFmtId="1" fontId="1" fillId="0" borderId="2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right" vertical="justify" wrapText="1"/>
    </xf>
    <xf numFmtId="49" fontId="1" fillId="0" borderId="2" xfId="0" applyNumberFormat="1" applyFont="1" applyBorder="1" applyAlignment="1">
      <alignment horizontal="center" vertical="justify" wrapText="1"/>
    </xf>
    <xf numFmtId="1" fontId="1" fillId="0" borderId="2" xfId="0" applyNumberFormat="1" applyFont="1" applyBorder="1" applyAlignment="1">
      <alignment vertical="justify" wrapText="1"/>
    </xf>
    <xf numFmtId="49" fontId="2" fillId="0" borderId="2" xfId="0" applyNumberFormat="1" applyFont="1" applyBorder="1" applyAlignment="1">
      <alignment horizontal="center" vertical="justify" wrapText="1"/>
    </xf>
    <xf numFmtId="164" fontId="2" fillId="2" borderId="2" xfId="0" applyNumberFormat="1" applyFont="1" applyFill="1" applyBorder="1" applyAlignment="1">
      <alignment horizontal="right" vertical="justify" wrapText="1"/>
    </xf>
    <xf numFmtId="164" fontId="1" fillId="2" borderId="2" xfId="0" applyNumberFormat="1" applyFont="1" applyFill="1" applyBorder="1" applyAlignment="1">
      <alignment horizontal="right" vertical="justify" wrapText="1"/>
    </xf>
    <xf numFmtId="0" fontId="1" fillId="0" borderId="2" xfId="0" applyFont="1" applyBorder="1" applyAlignment="1">
      <alignment horizontal="left" vertical="justify" wrapText="1"/>
    </xf>
    <xf numFmtId="164" fontId="1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horizontal="justify" vertical="justify" wrapText="1"/>
    </xf>
    <xf numFmtId="0" fontId="2" fillId="0" borderId="4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1" fillId="0" borderId="4" xfId="0" applyFont="1" applyBorder="1" applyAlignment="1">
      <alignment horizontal="justify" vertical="justify" wrapText="1"/>
    </xf>
    <xf numFmtId="0" fontId="5" fillId="0" borderId="0" xfId="0" applyFont="1"/>
    <xf numFmtId="49" fontId="2" fillId="0" borderId="3" xfId="0" applyNumberFormat="1" applyFont="1" applyBorder="1" applyAlignment="1">
      <alignment horizontal="justify" vertical="justify" wrapText="1"/>
    </xf>
    <xf numFmtId="49" fontId="2" fillId="0" borderId="4" xfId="0" applyNumberFormat="1" applyFont="1" applyBorder="1" applyAlignment="1">
      <alignment horizontal="justify" vertical="justify" wrapText="1"/>
    </xf>
    <xf numFmtId="0" fontId="1" fillId="0" borderId="3" xfId="0" applyNumberFormat="1" applyFont="1" applyBorder="1" applyAlignment="1">
      <alignment horizontal="justify" vertical="top" wrapText="1"/>
    </xf>
    <xf numFmtId="0" fontId="1" fillId="0" borderId="4" xfId="0" applyNumberFormat="1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49" fontId="1" fillId="0" borderId="3" xfId="0" applyNumberFormat="1" applyFont="1" applyBorder="1" applyAlignment="1">
      <alignment horizontal="justify" vertical="top" wrapText="1"/>
    </xf>
    <xf numFmtId="49" fontId="1" fillId="0" borderId="4" xfId="0" applyNumberFormat="1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A9" sqref="A9:F9"/>
    </sheetView>
  </sheetViews>
  <sheetFormatPr defaultRowHeight="13.2"/>
  <cols>
    <col min="1" max="1" width="30.88671875" customWidth="1"/>
    <col min="2" max="2" width="29.33203125" customWidth="1"/>
    <col min="3" max="3" width="32.44140625" customWidth="1"/>
    <col min="4" max="6" width="12.6640625" customWidth="1"/>
  </cols>
  <sheetData>
    <row r="1" spans="1:6" s="1" customFormat="1" ht="15.75" customHeight="1">
      <c r="D1" s="49" t="s">
        <v>0</v>
      </c>
      <c r="E1" s="49"/>
      <c r="F1" s="49"/>
    </row>
    <row r="2" spans="1:6" s="1" customFormat="1" ht="28.5" customHeight="1">
      <c r="C2" s="2"/>
      <c r="D2" s="49" t="s">
        <v>1</v>
      </c>
      <c r="E2" s="49"/>
      <c r="F2" s="49"/>
    </row>
    <row r="3" spans="1:6" s="1" customFormat="1" ht="15.75" customHeight="1">
      <c r="C3" s="2"/>
      <c r="D3" s="49" t="s">
        <v>2</v>
      </c>
      <c r="E3" s="49"/>
      <c r="F3" s="49"/>
    </row>
    <row r="4" spans="1:6" s="1" customFormat="1" ht="15.75" customHeight="1">
      <c r="C4" s="2"/>
      <c r="D4" s="49" t="s">
        <v>3</v>
      </c>
      <c r="E4" s="49"/>
      <c r="F4" s="49"/>
    </row>
    <row r="5" spans="1:6" s="1" customFormat="1" ht="15.75" customHeight="1">
      <c r="C5" s="2"/>
      <c r="D5" s="49" t="s">
        <v>4</v>
      </c>
      <c r="E5" s="49"/>
      <c r="F5" s="49"/>
    </row>
    <row r="6" spans="1:6" s="1" customFormat="1" ht="15.75" customHeight="1">
      <c r="C6" s="2"/>
      <c r="D6" s="49" t="s">
        <v>79</v>
      </c>
      <c r="E6" s="49"/>
      <c r="F6" s="49"/>
    </row>
    <row r="7" spans="1:6" s="1" customFormat="1" ht="15.75" customHeight="1">
      <c r="D7" s="3"/>
      <c r="E7" s="3"/>
      <c r="F7" s="3"/>
    </row>
    <row r="8" spans="1:6" s="1" customFormat="1" ht="15.75" customHeight="1">
      <c r="D8" s="3"/>
      <c r="E8" s="3"/>
      <c r="F8" s="3"/>
    </row>
    <row r="9" spans="1:6" s="4" customFormat="1" ht="15" customHeight="1">
      <c r="A9" s="50" t="s">
        <v>5</v>
      </c>
      <c r="B9" s="50"/>
      <c r="C9" s="50"/>
      <c r="D9" s="50"/>
      <c r="E9" s="50"/>
      <c r="F9" s="50"/>
    </row>
    <row r="10" spans="1:6" s="4" customFormat="1" ht="15" customHeight="1">
      <c r="A10" s="51" t="s">
        <v>6</v>
      </c>
      <c r="B10" s="51"/>
      <c r="C10" s="51"/>
      <c r="D10" s="51"/>
      <c r="E10" s="51"/>
      <c r="F10" s="51"/>
    </row>
    <row r="11" spans="1:6" s="4" customFormat="1" ht="15" customHeight="1">
      <c r="A11" s="51" t="s">
        <v>66</v>
      </c>
      <c r="B11" s="51"/>
      <c r="C11" s="51"/>
      <c r="D11" s="51"/>
      <c r="E11" s="51"/>
      <c r="F11" s="51"/>
    </row>
    <row r="12" spans="1:6" s="5" customFormat="1" ht="25.5" customHeight="1">
      <c r="E12" s="52" t="s">
        <v>7</v>
      </c>
      <c r="F12" s="52"/>
    </row>
    <row r="13" spans="1:6" s="7" customFormat="1" ht="40.5" customHeight="1">
      <c r="A13" s="6" t="s">
        <v>8</v>
      </c>
      <c r="B13" s="43" t="s">
        <v>9</v>
      </c>
      <c r="C13" s="44"/>
      <c r="D13" s="6" t="s">
        <v>67</v>
      </c>
      <c r="E13" s="6" t="s">
        <v>10</v>
      </c>
      <c r="F13" s="6" t="s">
        <v>11</v>
      </c>
    </row>
    <row r="14" spans="1:6" s="5" customFormat="1" ht="25.2" customHeight="1">
      <c r="A14" s="8" t="s">
        <v>12</v>
      </c>
      <c r="B14" s="28" t="s">
        <v>13</v>
      </c>
      <c r="C14" s="29"/>
      <c r="D14" s="9">
        <f>D15+D17+D19+D23+D27+D28+D32+D34+D38+D39</f>
        <v>352813</v>
      </c>
      <c r="E14" s="9">
        <f>E15+E17+E19+E23+E27+E28+E32+E34+E38+E39</f>
        <v>77926</v>
      </c>
      <c r="F14" s="10">
        <f>E14/D14%</f>
        <v>22.08705461533447</v>
      </c>
    </row>
    <row r="15" spans="1:6" s="5" customFormat="1" ht="16.5" customHeight="1">
      <c r="A15" s="8" t="s">
        <v>14</v>
      </c>
      <c r="B15" s="28" t="s">
        <v>15</v>
      </c>
      <c r="C15" s="29"/>
      <c r="D15" s="11">
        <f>D16</f>
        <v>199639</v>
      </c>
      <c r="E15" s="9">
        <f>E16</f>
        <v>41050</v>
      </c>
      <c r="F15" s="10">
        <f>E15/D15%</f>
        <v>20.562114616883473</v>
      </c>
    </row>
    <row r="16" spans="1:6" s="5" customFormat="1" ht="19.8" customHeight="1">
      <c r="A16" s="12" t="s">
        <v>16</v>
      </c>
      <c r="B16" s="30" t="s">
        <v>17</v>
      </c>
      <c r="C16" s="31"/>
      <c r="D16" s="13">
        <v>199639</v>
      </c>
      <c r="E16" s="14">
        <v>41050</v>
      </c>
      <c r="F16" s="14">
        <f t="shared" ref="F16:F47" si="0">E16/D16%</f>
        <v>20.562114616883473</v>
      </c>
    </row>
    <row r="17" spans="1:6" s="4" customFormat="1" ht="32.4" customHeight="1">
      <c r="A17" s="8" t="s">
        <v>68</v>
      </c>
      <c r="B17" s="28" t="s">
        <v>69</v>
      </c>
      <c r="C17" s="29"/>
      <c r="D17" s="11">
        <f>D18</f>
        <v>9897</v>
      </c>
      <c r="E17" s="11">
        <f>E18</f>
        <v>1920</v>
      </c>
      <c r="F17" s="14">
        <f t="shared" si="0"/>
        <v>19.399818126705064</v>
      </c>
    </row>
    <row r="18" spans="1:6" s="5" customFormat="1" ht="31.8" customHeight="1">
      <c r="A18" s="12" t="s">
        <v>70</v>
      </c>
      <c r="B18" s="30" t="s">
        <v>71</v>
      </c>
      <c r="C18" s="31"/>
      <c r="D18" s="13">
        <v>9897</v>
      </c>
      <c r="E18" s="14">
        <v>1920</v>
      </c>
      <c r="F18" s="14">
        <f t="shared" si="0"/>
        <v>19.399818126705064</v>
      </c>
    </row>
    <row r="19" spans="1:6" s="4" customFormat="1" ht="16.5" customHeight="1">
      <c r="A19" s="8" t="s">
        <v>18</v>
      </c>
      <c r="B19" s="28" t="s">
        <v>19</v>
      </c>
      <c r="C19" s="29"/>
      <c r="D19" s="11">
        <f>D20+D21+D22</f>
        <v>20892</v>
      </c>
      <c r="E19" s="9">
        <f>E20+E21+E22</f>
        <v>4297</v>
      </c>
      <c r="F19" s="10">
        <f t="shared" si="0"/>
        <v>20.567681409151831</v>
      </c>
    </row>
    <row r="20" spans="1:6" s="5" customFormat="1" ht="30.75" customHeight="1">
      <c r="A20" s="12" t="s">
        <v>20</v>
      </c>
      <c r="B20" s="30" t="s">
        <v>21</v>
      </c>
      <c r="C20" s="31"/>
      <c r="D20" s="13">
        <v>20685</v>
      </c>
      <c r="E20" s="14">
        <v>4174</v>
      </c>
      <c r="F20" s="14">
        <f>E20/D20%</f>
        <v>20.178873579888808</v>
      </c>
    </row>
    <row r="21" spans="1:6" s="5" customFormat="1" ht="19.8" customHeight="1">
      <c r="A21" s="12" t="s">
        <v>22</v>
      </c>
      <c r="B21" s="45" t="s">
        <v>23</v>
      </c>
      <c r="C21" s="46"/>
      <c r="D21" s="13">
        <v>7</v>
      </c>
      <c r="E21" s="14">
        <v>1</v>
      </c>
      <c r="F21" s="14">
        <f>E21/D21%</f>
        <v>14.285714285714285</v>
      </c>
    </row>
    <row r="22" spans="1:6" s="5" customFormat="1" ht="34.200000000000003" customHeight="1">
      <c r="A22" s="12" t="s">
        <v>24</v>
      </c>
      <c r="B22" s="47" t="s">
        <v>25</v>
      </c>
      <c r="C22" s="48"/>
      <c r="D22" s="13">
        <v>200</v>
      </c>
      <c r="E22" s="14">
        <v>122</v>
      </c>
      <c r="F22" s="14">
        <f>E22/D22%</f>
        <v>61</v>
      </c>
    </row>
    <row r="23" spans="1:6" s="4" customFormat="1" ht="20.399999999999999" customHeight="1">
      <c r="A23" s="8" t="s">
        <v>26</v>
      </c>
      <c r="B23" s="28" t="s">
        <v>27</v>
      </c>
      <c r="C23" s="29"/>
      <c r="D23" s="11">
        <f>D25+D26</f>
        <v>52680</v>
      </c>
      <c r="E23" s="9">
        <f>E25+E26</f>
        <v>9729</v>
      </c>
      <c r="F23" s="10">
        <f>E23/D23%</f>
        <v>18.468109339407746</v>
      </c>
    </row>
    <row r="24" spans="1:6" s="7" customFormat="1" ht="40.5" customHeight="1">
      <c r="A24" s="6" t="s">
        <v>8</v>
      </c>
      <c r="B24" s="43" t="s">
        <v>9</v>
      </c>
      <c r="C24" s="44"/>
      <c r="D24" s="6" t="s">
        <v>67</v>
      </c>
      <c r="E24" s="16" t="s">
        <v>10</v>
      </c>
      <c r="F24" s="16" t="s">
        <v>11</v>
      </c>
    </row>
    <row r="25" spans="1:6" s="5" customFormat="1" ht="16.5" customHeight="1">
      <c r="A25" s="12" t="s">
        <v>28</v>
      </c>
      <c r="B25" s="30" t="s">
        <v>29</v>
      </c>
      <c r="C25" s="31"/>
      <c r="D25" s="13">
        <v>9975</v>
      </c>
      <c r="E25" s="14">
        <v>1049</v>
      </c>
      <c r="F25" s="14">
        <f t="shared" si="0"/>
        <v>10.516290726817042</v>
      </c>
    </row>
    <row r="26" spans="1:6" s="5" customFormat="1" ht="16.5" customHeight="1">
      <c r="A26" s="12" t="s">
        <v>30</v>
      </c>
      <c r="B26" s="30" t="s">
        <v>31</v>
      </c>
      <c r="C26" s="31"/>
      <c r="D26" s="13">
        <v>42705</v>
      </c>
      <c r="E26" s="14">
        <v>8680</v>
      </c>
      <c r="F26" s="14">
        <f t="shared" si="0"/>
        <v>20.325488818639503</v>
      </c>
    </row>
    <row r="27" spans="1:6" s="5" customFormat="1" ht="16.5" customHeight="1">
      <c r="A27" s="8" t="s">
        <v>32</v>
      </c>
      <c r="B27" s="28" t="s">
        <v>33</v>
      </c>
      <c r="C27" s="29"/>
      <c r="D27" s="11">
        <v>2335</v>
      </c>
      <c r="E27" s="10">
        <v>534</v>
      </c>
      <c r="F27" s="10">
        <f t="shared" si="0"/>
        <v>22.869379014989292</v>
      </c>
    </row>
    <row r="28" spans="1:6" s="5" customFormat="1" ht="32.4" customHeight="1">
      <c r="A28" s="15" t="s">
        <v>73</v>
      </c>
      <c r="B28" s="33" t="s">
        <v>34</v>
      </c>
      <c r="C28" s="34"/>
      <c r="D28" s="10">
        <f>D29+D30+D31</f>
        <v>45476</v>
      </c>
      <c r="E28" s="10">
        <f>E29+E30+E31</f>
        <v>9720</v>
      </c>
      <c r="F28" s="10">
        <f t="shared" si="0"/>
        <v>21.373911513765503</v>
      </c>
    </row>
    <row r="29" spans="1:6" s="5" customFormat="1" ht="99.6" customHeight="1">
      <c r="A29" s="12" t="s">
        <v>35</v>
      </c>
      <c r="B29" s="35" t="s">
        <v>72</v>
      </c>
      <c r="C29" s="36"/>
      <c r="D29" s="17">
        <v>30061</v>
      </c>
      <c r="E29" s="14">
        <v>8036</v>
      </c>
      <c r="F29" s="14">
        <f t="shared" si="0"/>
        <v>26.732310967699011</v>
      </c>
    </row>
    <row r="30" spans="1:6" s="5" customFormat="1" ht="30.75" customHeight="1">
      <c r="A30" s="12" t="s">
        <v>36</v>
      </c>
      <c r="B30" s="37" t="s">
        <v>37</v>
      </c>
      <c r="C30" s="38"/>
      <c r="D30" s="13">
        <v>400</v>
      </c>
      <c r="E30" s="14">
        <v>323</v>
      </c>
      <c r="F30" s="14">
        <f t="shared" si="0"/>
        <v>80.75</v>
      </c>
    </row>
    <row r="31" spans="1:6" s="5" customFormat="1" ht="84.6" customHeight="1">
      <c r="A31" s="12" t="s">
        <v>38</v>
      </c>
      <c r="B31" s="37" t="s">
        <v>74</v>
      </c>
      <c r="C31" s="38"/>
      <c r="D31" s="13">
        <v>15015</v>
      </c>
      <c r="E31" s="14">
        <v>1361</v>
      </c>
      <c r="F31" s="14">
        <f t="shared" si="0"/>
        <v>9.0642690642690642</v>
      </c>
    </row>
    <row r="32" spans="1:6" s="5" customFormat="1" ht="16.5" customHeight="1">
      <c r="A32" s="8" t="s">
        <v>39</v>
      </c>
      <c r="B32" s="28" t="s">
        <v>40</v>
      </c>
      <c r="C32" s="29"/>
      <c r="D32" s="11">
        <f>D33</f>
        <v>530</v>
      </c>
      <c r="E32" s="9">
        <f>E33</f>
        <v>128</v>
      </c>
      <c r="F32" s="10">
        <f t="shared" si="0"/>
        <v>24.150943396226417</v>
      </c>
    </row>
    <row r="33" spans="1:6" s="5" customFormat="1" ht="16.5" customHeight="1">
      <c r="A33" s="12" t="s">
        <v>41</v>
      </c>
      <c r="B33" s="30" t="s">
        <v>42</v>
      </c>
      <c r="C33" s="31"/>
      <c r="D33" s="13">
        <v>530</v>
      </c>
      <c r="E33" s="14">
        <v>128</v>
      </c>
      <c r="F33" s="14">
        <f t="shared" si="0"/>
        <v>24.150943396226417</v>
      </c>
    </row>
    <row r="34" spans="1:6" s="5" customFormat="1" ht="30.75" customHeight="1">
      <c r="A34" s="8" t="s">
        <v>43</v>
      </c>
      <c r="B34" s="33" t="s">
        <v>44</v>
      </c>
      <c r="C34" s="34"/>
      <c r="D34" s="9">
        <f>D35+D37</f>
        <v>16859</v>
      </c>
      <c r="E34" s="9">
        <f>E35+E37</f>
        <v>9327</v>
      </c>
      <c r="F34" s="10">
        <f t="shared" si="0"/>
        <v>55.323566047808292</v>
      </c>
    </row>
    <row r="35" spans="1:6" s="5" customFormat="1" ht="93.6" customHeight="1">
      <c r="A35" s="18" t="s">
        <v>78</v>
      </c>
      <c r="B35" s="39" t="s">
        <v>45</v>
      </c>
      <c r="C35" s="40"/>
      <c r="D35" s="19">
        <v>14234</v>
      </c>
      <c r="E35" s="19">
        <v>9011</v>
      </c>
      <c r="F35" s="14">
        <f t="shared" si="0"/>
        <v>63.306168329352253</v>
      </c>
    </row>
    <row r="36" spans="1:6" s="7" customFormat="1" ht="40.5" customHeight="1">
      <c r="A36" s="6" t="s">
        <v>8</v>
      </c>
      <c r="B36" s="43" t="s">
        <v>9</v>
      </c>
      <c r="C36" s="44"/>
      <c r="D36" s="6" t="s">
        <v>67</v>
      </c>
      <c r="E36" s="16" t="s">
        <v>10</v>
      </c>
      <c r="F36" s="16" t="s">
        <v>11</v>
      </c>
    </row>
    <row r="37" spans="1:6" s="5" customFormat="1" ht="32.25" customHeight="1">
      <c r="A37" s="18" t="s">
        <v>46</v>
      </c>
      <c r="B37" s="41" t="s">
        <v>77</v>
      </c>
      <c r="C37" s="42"/>
      <c r="D37" s="13">
        <v>2625</v>
      </c>
      <c r="E37" s="14">
        <v>316</v>
      </c>
      <c r="F37" s="14">
        <f t="shared" si="0"/>
        <v>12.038095238095238</v>
      </c>
    </row>
    <row r="38" spans="1:6" s="5" customFormat="1" ht="16.5" customHeight="1">
      <c r="A38" s="8" t="s">
        <v>47</v>
      </c>
      <c r="B38" s="28" t="s">
        <v>48</v>
      </c>
      <c r="C38" s="29"/>
      <c r="D38" s="11">
        <v>4505</v>
      </c>
      <c r="E38" s="10">
        <v>1123</v>
      </c>
      <c r="F38" s="10">
        <f t="shared" si="0"/>
        <v>24.927857935627081</v>
      </c>
    </row>
    <row r="39" spans="1:6" s="5" customFormat="1" ht="16.5" customHeight="1">
      <c r="A39" s="20" t="s">
        <v>49</v>
      </c>
      <c r="B39" s="33" t="s">
        <v>50</v>
      </c>
      <c r="C39" s="34"/>
      <c r="D39" s="11"/>
      <c r="E39" s="10">
        <v>98</v>
      </c>
      <c r="F39" s="10"/>
    </row>
    <row r="40" spans="1:6" s="5" customFormat="1" ht="16.5" customHeight="1">
      <c r="A40" s="8" t="s">
        <v>51</v>
      </c>
      <c r="B40" s="28" t="s">
        <v>52</v>
      </c>
      <c r="C40" s="29"/>
      <c r="D40" s="21">
        <f>D41+D45</f>
        <v>141418</v>
      </c>
      <c r="E40" s="9">
        <f>E41+E45</f>
        <v>36194</v>
      </c>
      <c r="F40" s="10">
        <f t="shared" si="0"/>
        <v>25.593630230946555</v>
      </c>
    </row>
    <row r="41" spans="1:6" s="4" customFormat="1" ht="32.25" customHeight="1">
      <c r="A41" s="8" t="s">
        <v>53</v>
      </c>
      <c r="B41" s="28" t="s">
        <v>76</v>
      </c>
      <c r="C41" s="29"/>
      <c r="D41" s="21">
        <f>SUM(D42:D44)</f>
        <v>141418</v>
      </c>
      <c r="E41" s="9">
        <f>SUM(E42:E44)</f>
        <v>37799</v>
      </c>
      <c r="F41" s="10">
        <f t="shared" si="0"/>
        <v>26.728563549194586</v>
      </c>
    </row>
    <row r="42" spans="1:6" s="5" customFormat="1" ht="34.200000000000003" customHeight="1">
      <c r="A42" s="12" t="s">
        <v>54</v>
      </c>
      <c r="B42" s="30" t="s">
        <v>55</v>
      </c>
      <c r="C42" s="31"/>
      <c r="D42" s="22">
        <v>8193</v>
      </c>
      <c r="E42" s="14">
        <v>6515</v>
      </c>
      <c r="F42" s="14">
        <f t="shared" si="0"/>
        <v>79.519101672159152</v>
      </c>
    </row>
    <row r="43" spans="1:6" s="5" customFormat="1" ht="33" customHeight="1">
      <c r="A43" s="12" t="s">
        <v>56</v>
      </c>
      <c r="B43" s="30" t="s">
        <v>75</v>
      </c>
      <c r="C43" s="31"/>
      <c r="D43" s="22">
        <v>77022</v>
      </c>
      <c r="E43" s="14">
        <v>21142</v>
      </c>
      <c r="F43" s="14">
        <f t="shared" si="0"/>
        <v>27.449300199942872</v>
      </c>
    </row>
    <row r="44" spans="1:6" s="5" customFormat="1" ht="34.200000000000003" customHeight="1">
      <c r="A44" s="12" t="s">
        <v>57</v>
      </c>
      <c r="B44" s="30" t="s">
        <v>58</v>
      </c>
      <c r="C44" s="31"/>
      <c r="D44" s="17">
        <v>56203</v>
      </c>
      <c r="E44" s="14">
        <v>10142</v>
      </c>
      <c r="F44" s="14">
        <f t="shared" si="0"/>
        <v>18.045300072949843</v>
      </c>
    </row>
    <row r="45" spans="1:6" s="4" customFormat="1" ht="49.8" customHeight="1">
      <c r="A45" s="8" t="s">
        <v>59</v>
      </c>
      <c r="B45" s="28" t="s">
        <v>60</v>
      </c>
      <c r="C45" s="29"/>
      <c r="D45" s="9"/>
      <c r="E45" s="9">
        <f>E46</f>
        <v>-1605</v>
      </c>
      <c r="F45" s="10"/>
    </row>
    <row r="46" spans="1:6" s="5" customFormat="1" ht="53.4" customHeight="1">
      <c r="A46" s="12" t="s">
        <v>61</v>
      </c>
      <c r="B46" s="30" t="s">
        <v>62</v>
      </c>
      <c r="C46" s="31"/>
      <c r="D46" s="17"/>
      <c r="E46" s="14">
        <v>-1605</v>
      </c>
      <c r="F46" s="14"/>
    </row>
    <row r="47" spans="1:6" s="5" customFormat="1" ht="19.2" customHeight="1">
      <c r="A47" s="23"/>
      <c r="B47" s="28" t="s">
        <v>63</v>
      </c>
      <c r="C47" s="29"/>
      <c r="D47" s="21">
        <f>D14+D40</f>
        <v>494231</v>
      </c>
      <c r="E47" s="9">
        <f>E14+E40</f>
        <v>114120</v>
      </c>
      <c r="F47" s="10">
        <f t="shared" si="0"/>
        <v>23.090417234046427</v>
      </c>
    </row>
    <row r="48" spans="1:6" s="1" customFormat="1" ht="24" customHeight="1">
      <c r="E48" s="24"/>
    </row>
    <row r="49" spans="1:6" s="25" customFormat="1" ht="18">
      <c r="A49" s="32" t="s">
        <v>64</v>
      </c>
      <c r="B49" s="32"/>
      <c r="E49" s="27" t="s">
        <v>65</v>
      </c>
      <c r="F49" s="27"/>
    </row>
    <row r="50" spans="1:6" s="26" customFormat="1" ht="17.399999999999999"/>
  </sheetData>
  <mergeCells count="47">
    <mergeCell ref="B14:C14"/>
    <mergeCell ref="D1:F1"/>
    <mergeCell ref="D2:F2"/>
    <mergeCell ref="D3:F3"/>
    <mergeCell ref="D4:F4"/>
    <mergeCell ref="D5:F5"/>
    <mergeCell ref="D6:F6"/>
    <mergeCell ref="A9:F9"/>
    <mergeCell ref="A10:F10"/>
    <mergeCell ref="A11:F11"/>
    <mergeCell ref="E12:F12"/>
    <mergeCell ref="B13:C13"/>
    <mergeCell ref="B24:C24"/>
    <mergeCell ref="B15:C15"/>
    <mergeCell ref="B16:C16"/>
    <mergeCell ref="B19:C19"/>
    <mergeCell ref="B20:C20"/>
    <mergeCell ref="B21:C21"/>
    <mergeCell ref="B22:C22"/>
    <mergeCell ref="B17:C17"/>
    <mergeCell ref="B18:C18"/>
    <mergeCell ref="B23:C23"/>
    <mergeCell ref="B25:C25"/>
    <mergeCell ref="B26:C26"/>
    <mergeCell ref="B27:C27"/>
    <mergeCell ref="B28:C28"/>
    <mergeCell ref="B40:C40"/>
    <mergeCell ref="B29:C29"/>
    <mergeCell ref="B30:C30"/>
    <mergeCell ref="B31:C31"/>
    <mergeCell ref="B32:C32"/>
    <mergeCell ref="B33:C33"/>
    <mergeCell ref="B34:C34"/>
    <mergeCell ref="B35:C35"/>
    <mergeCell ref="B37:C37"/>
    <mergeCell ref="B36:C36"/>
    <mergeCell ref="B38:C38"/>
    <mergeCell ref="B39:C39"/>
    <mergeCell ref="E49:F49"/>
    <mergeCell ref="B41:C41"/>
    <mergeCell ref="B42:C42"/>
    <mergeCell ref="B43:C43"/>
    <mergeCell ref="B44:C44"/>
    <mergeCell ref="B45:C45"/>
    <mergeCell ref="B46:C46"/>
    <mergeCell ref="B47:C47"/>
    <mergeCell ref="A49:B49"/>
  </mergeCells>
  <pageMargins left="0.98425196850393704" right="0.59055118110236227" top="0.78740157480314965" bottom="0.78740157480314965" header="0.23622047244094491" footer="0.47244094488188981"/>
  <pageSetup paperSize="9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ФУАГО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Shaber</dc:creator>
  <cp:lastModifiedBy>орг</cp:lastModifiedBy>
  <cp:lastPrinted>2014-04-28T10:16:01Z</cp:lastPrinted>
  <dcterms:created xsi:type="dcterms:W3CDTF">2014-04-24T12:15:54Z</dcterms:created>
  <dcterms:modified xsi:type="dcterms:W3CDTF">2014-05-15T07:10:43Z</dcterms:modified>
</cp:coreProperties>
</file>