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'Sheet1'!$13:$15</definedName>
  </definedNames>
  <calcPr fullCalcOnLoad="1"/>
</workbook>
</file>

<file path=xl/sharedStrings.xml><?xml version="1.0" encoding="utf-8"?>
<sst xmlns="http://schemas.openxmlformats.org/spreadsheetml/2006/main" count="964" uniqueCount="168">
  <si>
    <t>Целевая статья</t>
  </si>
  <si>
    <t>Вид расхо дов</t>
  </si>
  <si>
    <t>Раздел</t>
  </si>
  <si>
    <t>Подраз  дел</t>
  </si>
  <si>
    <t>01</t>
  </si>
  <si>
    <t>03</t>
  </si>
  <si>
    <t>02</t>
  </si>
  <si>
    <t>04</t>
  </si>
  <si>
    <t>06</t>
  </si>
  <si>
    <t>11</t>
  </si>
  <si>
    <t>12</t>
  </si>
  <si>
    <t>05</t>
  </si>
  <si>
    <t>Коммунальное хозяйство</t>
  </si>
  <si>
    <t>Благоустройство</t>
  </si>
  <si>
    <t>Социальное обеспечение населения</t>
  </si>
  <si>
    <t>10</t>
  </si>
  <si>
    <t>07</t>
  </si>
  <si>
    <t>Общее образование</t>
  </si>
  <si>
    <t>Молодежная политика и оздоровление детей</t>
  </si>
  <si>
    <t>09</t>
  </si>
  <si>
    <t>Культура</t>
  </si>
  <si>
    <t>08</t>
  </si>
  <si>
    <t>Телевидение и радиовещание</t>
  </si>
  <si>
    <t>ИТОГО:</t>
  </si>
  <si>
    <t>Транспорт</t>
  </si>
  <si>
    <t>Жилищное хозяйство</t>
  </si>
  <si>
    <t>Другие вопросы в области охраны окружающей среды</t>
  </si>
  <si>
    <t>Периодическая печать и издательства</t>
  </si>
  <si>
    <t>Другие вопросы в области национальной экономики</t>
  </si>
  <si>
    <t>13</t>
  </si>
  <si>
    <t>Другие общегосударственные вопросы</t>
  </si>
  <si>
    <t>Массовый спорт</t>
  </si>
  <si>
    <t>Всего</t>
  </si>
  <si>
    <t>Другие вопросы в области здравоохранения</t>
  </si>
  <si>
    <t>7950100</t>
  </si>
  <si>
    <t>7950400</t>
  </si>
  <si>
    <t>7951300</t>
  </si>
  <si>
    <t>7952400</t>
  </si>
  <si>
    <t>Защита населения и территории от чрезвычайных ситуаций природного и техногенного характера, гражданская оборона</t>
  </si>
  <si>
    <t>7950500</t>
  </si>
  <si>
    <t>7950600</t>
  </si>
  <si>
    <t>7951100</t>
  </si>
  <si>
    <t>7952300</t>
  </si>
  <si>
    <t>7952600</t>
  </si>
  <si>
    <t>7952700</t>
  </si>
  <si>
    <t>7950800</t>
  </si>
  <si>
    <t>7951000</t>
  </si>
  <si>
    <t>7951500</t>
  </si>
  <si>
    <t>7950700</t>
  </si>
  <si>
    <t>в т.ч. за счет безвозмездных поступле-ний</t>
  </si>
  <si>
    <t>Дорожное хозяйство (дорожные фонды)</t>
  </si>
  <si>
    <t>7953100</t>
  </si>
  <si>
    <t>7953300</t>
  </si>
  <si>
    <t>Обеспечение пожарной безопасности</t>
  </si>
  <si>
    <t>Другие вопросы в области национальной безопасности и правоохранительной деятельности</t>
  </si>
  <si>
    <t>14</t>
  </si>
  <si>
    <t>7953500</t>
  </si>
  <si>
    <t>7953600</t>
  </si>
  <si>
    <t>100</t>
  </si>
  <si>
    <t>600</t>
  </si>
  <si>
    <t>Предоставление субсидий бюджетным, автономным учреждениям и иным некоммерческим организациям</t>
  </si>
  <si>
    <t>200</t>
  </si>
  <si>
    <t xml:space="preserve">Закупка товаров, работ и услуг для государственных (муниципальных) нужд </t>
  </si>
  <si>
    <t>7953800</t>
  </si>
  <si>
    <t>300</t>
  </si>
  <si>
    <t>Социальное обеспечение и иные выплаты  населению</t>
  </si>
  <si>
    <t>Иные бюджетные ассигнования</t>
  </si>
  <si>
    <t>800</t>
  </si>
  <si>
    <t>400</t>
  </si>
  <si>
    <t>Капитальные вложения в объекты недвижимого имущества государственной (муниципальной) собственности</t>
  </si>
  <si>
    <t>Муниципальная программа  по противодействию злоупотреблению наркотиками и их незаконному обороту на территории городского округа Отрадный на 2013-2015 г.г.</t>
  </si>
  <si>
    <t>Муниципальная  программа  "Отрадный - Спортград" на 2012-2015 годы</t>
  </si>
  <si>
    <t>Общегосударственные вопросы</t>
  </si>
  <si>
    <t>Национальная экономика</t>
  </si>
  <si>
    <t>Муниципальная  программа: "Поддержка и  развитие малого и среднего предпринимательства на территории городского округа Отрадный Самарской области" на 2009-2015 годы</t>
  </si>
  <si>
    <t>Муниципальная  программа "Обеспечение безопасности дорожного движения на территории городского округа Отрадный Самарской области до 2015 года"</t>
  </si>
  <si>
    <t>Муниципальная  программа "Модернизация и развитие автомобильных дорог общего пользования местного значения в городском округе Отрадный Самарской области на 2009-2015 годы"</t>
  </si>
  <si>
    <t>Муниципальная  программа  "Развитие жилищного строительства на территории городского округа Отрадный Самарской области" на 2011-2015 годы</t>
  </si>
  <si>
    <t>Муниципальная  программа "Поэтапный переход на отпуск коммунальных услуг потребителям по приборам учета в городском округе Отрадный Самарской области" на 2011-2015 годы</t>
  </si>
  <si>
    <t>Муниципальная  программа "Благоустройство  территории городского округа Отрадный Самарской области на 2011-2015 годы"</t>
  </si>
  <si>
    <t>Жилищно-коммунальное хозяйство</t>
  </si>
  <si>
    <t>Охрана окружающей среды</t>
  </si>
  <si>
    <t>Образование</t>
  </si>
  <si>
    <t>Муниципальная  программа "Развитие образования в городском округе Отрадный Самарской области на 2012-2015 гг."</t>
  </si>
  <si>
    <t>Муниципальная  программа "Сохранение и развитие культуры и искусства городского округа Отрадный Самарской области" на 2011-2018 годы</t>
  </si>
  <si>
    <t>Культура и кинематография</t>
  </si>
  <si>
    <t>Здравоохранение</t>
  </si>
  <si>
    <t>Социальная политика</t>
  </si>
  <si>
    <t>Муниципальная  программа: "Молодой семье - доступное жилье" на 2012-2015 годы</t>
  </si>
  <si>
    <t>Физическая культура и спорт</t>
  </si>
  <si>
    <t>Средства массовой информации</t>
  </si>
  <si>
    <t>Муниципальная  Экологическая программа на 2012-2014 годы</t>
  </si>
  <si>
    <t>Муниципальная  программа "Управление муниципальной собственностью городского округа Отрадный Самарской области на 2013-2015 г.г."</t>
  </si>
  <si>
    <t>Муниципальная программа приватизации муниципального имущества городского округа Отрадный Самарской области на 2014 год</t>
  </si>
  <si>
    <t>Муниципальная программа "Снижение рисков и смягчение последствий чрезвычайных ситуаций природного и техногенного характера в городском округе Отрадный Самарской области на 2014-2016 годы"</t>
  </si>
  <si>
    <t>Муниципальная  программа "Обеспечение первичных мер пожарной безопасности на территории городского округа Отрадный Самарской области на период 2013-2015 годы"</t>
  </si>
  <si>
    <t>Муниципальная  программа "Молодежь Отрадного" на 2012-2015 годы</t>
  </si>
  <si>
    <t>Муниципальная  программа "Организация отдыха, оздоровления и занятости детей и подростков на территории городского округа Отрадный на 2013-2015 гг."</t>
  </si>
  <si>
    <t>Муниципальная программа "Медицинские кадры городского округа Отрадный на 2012-2016 г.г."</t>
  </si>
  <si>
    <t>Муниципальная  программа "Формирование доступной среды жизнедеятельности для инвалидов и других маломобильных групп населения в городском округе Отрадный" на 2012-2015 годы</t>
  </si>
  <si>
    <t>Муниципальная  программа "Профилактика терроризма и экстремизма, а также минимизация и (или) ликвидация последствий проявлений терроризма и экстремизма на территории городского округа Отрадный на период 2012-2015 годы"</t>
  </si>
  <si>
    <t>Наименование показателя</t>
  </si>
  <si>
    <t xml:space="preserve">Руководитель </t>
  </si>
  <si>
    <t>финансового управления</t>
  </si>
  <si>
    <t>Муниципальная  программа "Поддержка социально ориентированных некоммерческих организаций, благотворительной деятельности, добровольчества в городском округе Отрадный Самарской области на 2013-2015 годы"</t>
  </si>
  <si>
    <t>Национальная безопасность и правоохранительная деятельность</t>
  </si>
  <si>
    <t>6090404</t>
  </si>
  <si>
    <t>Расходы по вопросам местного значения, с учетом выполнения показателей социально-экономического развития. Муниципальная  программа "Управление муниципальной собственностью городского округа Отрадный Самарской области на 2013-2015 г.г."</t>
  </si>
  <si>
    <t>Расходы по вопросам местного значения, с учетом выполнения показателей социально-экономического развития. Муниципальная  программа "Обеспечение первичных мер пожарной безопасности на территории городского округа Отрадный Самарской области на период 2013-2015 годы"</t>
  </si>
  <si>
    <t>Расходы по вопросам местного значения, с учетом выполнения показателей социально-экономического развития. Муниципальная  Экологическая программа на 2012-2014 годы</t>
  </si>
  <si>
    <t>Расходы по вопросам местного значения, с учетом выполнения показателей социально-экономического развития. Муниципальная  программа "Благоустройство  территории городского округа Отрадный Самарской области на 2011-2015 годы"</t>
  </si>
  <si>
    <t>Расходы по вопросам местного значения, с учетом выполнения показателей социально-экономического развития. Муниципальная  программа "Развитие образования в городском округе Отрадный Самарской области на 2012-2015 гг."</t>
  </si>
  <si>
    <t xml:space="preserve"> Расходы по вопросам местного значения, с учетом выполнения показателей социально-экономического развития. Муниципальная  программа "Сохранение и развитие культуры и искусства городского округа Отрадный Самарской области" на 2011-2018 годы</t>
  </si>
  <si>
    <t>Расходы по вопросам местного значения, с учетом выполнения показателей социально-экономического развития. Муниципальная  программа "Сохранение и развитие культуры и искусства городского округа Отрадный Самарской области" на 2011-2018 годы</t>
  </si>
  <si>
    <t>Расходы по вопросам местного значения, с учетом выполнения показателей социально-экономического развития. Муниципальная  программа "Формирование доступной среды жизнедеятельности для инвалидов и других маломобильных групп населения в городском округе Отрадный" на 2012-2015 годы</t>
  </si>
  <si>
    <t>Расходы по вопросам местного значения, с учетом выполнения показателей социально-экономического развития. Муниципальная  программа  "Отрадный - Спортград" на 2012-2015 годы</t>
  </si>
  <si>
    <t>7953400</t>
  </si>
  <si>
    <t>Дошкольное образование</t>
  </si>
  <si>
    <t>ПРИЛОЖЕНИЕ  4</t>
  </si>
  <si>
    <t>Городская целевая программа "Управление муниципальной собственностью городского округа Отрадный Самарской области на 2013-2015 г.г."</t>
  </si>
  <si>
    <t>5207600</t>
  </si>
  <si>
    <t>Расходы по вопросам местного значения, с учетом выполнения показателей социально-экономического развития. Муниципальная  программа "Модернизация и развитие автомобильных дорог общего пользования местного значения в городском округе Отрадный Самарской области на 2009-2015 годы"</t>
  </si>
  <si>
    <t>6220000</t>
  </si>
  <si>
    <t>6140100</t>
  </si>
  <si>
    <t>Муниципальная  программа "Поддержка и  развитие малого и среднего предпринимательства на территории городского округа Отрадный Самарской области" на 2009-2015 годы</t>
  </si>
  <si>
    <t>8155064</t>
  </si>
  <si>
    <t>Муниципальная адресная программа "Переселение граждан из аварийного жилищного фонда с учетом необходимости развития малоэтажного жилищного строительства на территории городского округа Отрадный Самарской области" на 2010-2017 годы</t>
  </si>
  <si>
    <t>Муниципальная  адресная программа "Переселение граждан из аварийного жилищного фонда с учетом необходимости развития малоэтажного жилищного строительства на территории городского округа Отрадный Самарской области" на 2010-2017 годы (обеспечение мероприятий по переселению граждан из аварийного жилищного фонда за счет средств бюджетов)</t>
  </si>
  <si>
    <t>6339603</t>
  </si>
  <si>
    <t>Муниципальная  адресная программа "Переселение граждан из аварийного жилищного фонда с учетом необходимости развития малоэтажного жилищного строительства на территории городского округа Отрадный Самарской области" на 2010-2017 годы  (обеспечение мероприятий по переселению граждан из аварийного жилищного фонда за счет средств Фонда содействия реформированию жилищно-коммунального хозяйств)</t>
  </si>
  <si>
    <t>8779503</t>
  </si>
  <si>
    <t>Расходы по вопросам местного значения, с учетом выполнения показателей социально-экономического развития. Муниципальная адресная программа "Переселение граждан из аварийного жилищного фонда с учетом необходимости развития малоэтажного жилищного строительства на территории городского округа Отрадный Самарской области" на 2010-2017 годы</t>
  </si>
  <si>
    <t>Муниципальная  программа  "Развитие жилищного строительства на территории городского округа Отрадный Самарской области" на 2011-2015 годы.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</si>
  <si>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6330200</t>
  </si>
  <si>
    <t>8035082</t>
  </si>
  <si>
    <t>8025059</t>
  </si>
  <si>
    <t>7951900</t>
  </si>
  <si>
    <t>Муниципальная  программа "Комплексное развитие систем  коммунальной инфраструктуры в городском округе Отрадный Самарской области" на 2009-2015 гг.</t>
  </si>
  <si>
    <t>7951600</t>
  </si>
  <si>
    <t>6310003</t>
  </si>
  <si>
    <t>8055162</t>
  </si>
  <si>
    <t>6240200</t>
  </si>
  <si>
    <t>6240000</t>
  </si>
  <si>
    <t>6040506</t>
  </si>
  <si>
    <t>6060000</t>
  </si>
  <si>
    <t>6210000</t>
  </si>
  <si>
    <t>6190300</t>
  </si>
  <si>
    <t>7953200</t>
  </si>
  <si>
    <t>6330300</t>
  </si>
  <si>
    <t>8055020</t>
  </si>
  <si>
    <t>6070303</t>
  </si>
  <si>
    <t>Н.В.Долгова</t>
  </si>
  <si>
    <t>6420204</t>
  </si>
  <si>
    <t>Отчет о распределении бюджетных ассигнований на реализацию муниципальных программ городского округа Отрадный по разделам, подразделам, целевым статьям, группам видов расходов классификации расходов бюджета  городского округа Отрадный за 2014 год</t>
  </si>
  <si>
    <t>Утверждено на 2014 год</t>
  </si>
  <si>
    <t>Исполнено за  2014 год</t>
  </si>
  <si>
    <t>Процент исполнения</t>
  </si>
  <si>
    <t>Муниципальная  программа "Организация отдыха, оздоровления и занятости детей и подростков на тер-ритории городского округа Отрадный на 2013-2015 гг."</t>
  </si>
  <si>
    <t xml:space="preserve"> к постановлению</t>
  </si>
  <si>
    <t>Администрации городского округа</t>
  </si>
  <si>
    <t xml:space="preserve"> Отрадный Самарской области</t>
  </si>
  <si>
    <t xml:space="preserve"> Муниципальная  программа "Поэтапный переход на отпуск коммунальных услуг потребителям по приборам учета в городском округе Отрадный Самарской области" на 2011-2015 годы</t>
  </si>
  <si>
    <t>Расходы на выплаты персоналу в целях обеспечения выполнения функций государственными (муници-пальными) органами, казенными учреждениями, органами управления государственными внебюджетными фондами</t>
  </si>
  <si>
    <t>Муниципальная  программа "Обеспечение безопас-ности дорожного движения на территории городского округа Отрадный Самарской области до 2015 года"</t>
  </si>
  <si>
    <t>Расходы по вопросам местного значения, с учетом выполнения показателей социально-экономического развития. Муниципальная  программа "Обеспечение безопасности дорожного движения на территории городс-кого округа Отрадный Самарской области до 2015 года"</t>
  </si>
  <si>
    <t>Расходы по вопросам местного значения, с учетом выполнения показателей социально-экономического развития. Муниципальная  программа "Организация отдыха, оздоровления и занятости детей и подростков на территории городского округа Отрадный на 2013-2015 г."</t>
  </si>
  <si>
    <t>Муниципальная программа  по противодействию зло-употреблению наркотиками и их незаконному обороту на территории городского округа Отрадный на 2013-2015 г.г.</t>
  </si>
  <si>
    <r>
      <t>от ___</t>
    </r>
    <r>
      <rPr>
        <u val="single"/>
        <sz val="12"/>
        <rFont val="Times New Roman"/>
        <family val="1"/>
      </rPr>
      <t>11.03.2015__</t>
    </r>
    <r>
      <rPr>
        <sz val="12"/>
        <rFont val="Times New Roman"/>
        <family val="1"/>
      </rPr>
      <t>__ №  __</t>
    </r>
    <r>
      <rPr>
        <u val="single"/>
        <sz val="12"/>
        <rFont val="Times New Roman"/>
        <family val="1"/>
      </rPr>
      <t>337</t>
    </r>
    <r>
      <rPr>
        <sz val="12"/>
        <rFont val="Times New Roman"/>
        <family val="1"/>
      </rPr>
      <t>__</t>
    </r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</si>
</sst>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#,##0.0_р_.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8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i/>
      <sz val="10"/>
      <name val="Arial"/>
      <family val="2"/>
    </font>
    <font>
      <u val="single"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Border="1" applyAlignment="1">
      <alignment vertical="top" wrapText="1"/>
    </xf>
    <xf numFmtId="3" fontId="2" fillId="0" borderId="0" xfId="0" applyNumberFormat="1" applyFont="1" applyBorder="1" applyAlignment="1">
      <alignment vertical="top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3" fontId="5" fillId="0" borderId="10" xfId="0" applyNumberFormat="1" applyFont="1" applyBorder="1" applyAlignment="1">
      <alignment vertical="top" wrapText="1"/>
    </xf>
    <xf numFmtId="3" fontId="2" fillId="0" borderId="10" xfId="0" applyNumberFormat="1" applyFont="1" applyBorder="1" applyAlignment="1">
      <alignment vertical="top" wrapText="1"/>
    </xf>
    <xf numFmtId="49" fontId="2" fillId="0" borderId="10" xfId="0" applyNumberFormat="1" applyFont="1" applyBorder="1" applyAlignment="1">
      <alignment horizontal="center" vertical="top"/>
    </xf>
    <xf numFmtId="49" fontId="5" fillId="0" borderId="10" xfId="0" applyNumberFormat="1" applyFont="1" applyBorder="1" applyAlignment="1">
      <alignment horizontal="center" vertical="top"/>
    </xf>
    <xf numFmtId="49" fontId="5" fillId="0" borderId="10" xfId="0" applyNumberFormat="1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/>
    </xf>
    <xf numFmtId="49" fontId="5" fillId="0" borderId="0" xfId="0" applyNumberFormat="1" applyFont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7" fillId="0" borderId="0" xfId="0" applyFont="1" applyAlignment="1">
      <alignment/>
    </xf>
    <xf numFmtId="3" fontId="7" fillId="0" borderId="0" xfId="0" applyNumberFormat="1" applyFont="1" applyBorder="1" applyAlignment="1">
      <alignment vertical="top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vertical="top" wrapTex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4" fillId="0" borderId="11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49" fontId="2" fillId="33" borderId="10" xfId="0" applyNumberFormat="1" applyFont="1" applyFill="1" applyBorder="1" applyAlignment="1">
      <alignment horizontal="center" vertical="top"/>
    </xf>
    <xf numFmtId="3" fontId="2" fillId="33" borderId="10" xfId="0" applyNumberFormat="1" applyFont="1" applyFill="1" applyBorder="1" applyAlignment="1">
      <alignment vertical="top" wrapText="1"/>
    </xf>
    <xf numFmtId="0" fontId="2" fillId="33" borderId="10" xfId="0" applyFont="1" applyFill="1" applyBorder="1" applyAlignment="1">
      <alignment vertical="top" wrapText="1"/>
    </xf>
    <xf numFmtId="3" fontId="4" fillId="0" borderId="11" xfId="0" applyNumberFormat="1" applyFont="1" applyBorder="1" applyAlignment="1">
      <alignment horizontal="center" vertical="top" wrapText="1"/>
    </xf>
    <xf numFmtId="3" fontId="5" fillId="33" borderId="10" xfId="0" applyNumberFormat="1" applyFont="1" applyFill="1" applyBorder="1" applyAlignment="1">
      <alignment vertical="top" wrapText="1"/>
    </xf>
    <xf numFmtId="0" fontId="5" fillId="33" borderId="10" xfId="0" applyFont="1" applyFill="1" applyBorder="1" applyAlignment="1">
      <alignment vertical="top" wrapText="1"/>
    </xf>
    <xf numFmtId="49" fontId="2" fillId="0" borderId="10" xfId="0" applyNumberFormat="1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/>
    </xf>
    <xf numFmtId="165" fontId="2" fillId="0" borderId="10" xfId="0" applyNumberFormat="1" applyFont="1" applyBorder="1" applyAlignment="1">
      <alignment horizontal="center" vertical="top"/>
    </xf>
    <xf numFmtId="165" fontId="5" fillId="0" borderId="10" xfId="0" applyNumberFormat="1" applyFont="1" applyBorder="1" applyAlignment="1">
      <alignment horizontal="center" vertical="top"/>
    </xf>
    <xf numFmtId="165" fontId="5" fillId="0" borderId="11" xfId="0" applyNumberFormat="1" applyFont="1" applyBorder="1" applyAlignment="1">
      <alignment horizontal="center" vertical="top" wrapText="1"/>
    </xf>
    <xf numFmtId="165" fontId="2" fillId="33" borderId="10" xfId="0" applyNumberFormat="1" applyFont="1" applyFill="1" applyBorder="1" applyAlignment="1">
      <alignment horizontal="center" vertical="top"/>
    </xf>
    <xf numFmtId="165" fontId="2" fillId="0" borderId="10" xfId="0" applyNumberFormat="1" applyFont="1" applyBorder="1" applyAlignment="1">
      <alignment horizontal="center" vertical="top" wrapText="1"/>
    </xf>
    <xf numFmtId="165" fontId="5" fillId="33" borderId="10" xfId="0" applyNumberFormat="1" applyFont="1" applyFill="1" applyBorder="1" applyAlignment="1">
      <alignment horizontal="center" vertical="top"/>
    </xf>
    <xf numFmtId="165" fontId="2" fillId="0" borderId="10" xfId="0" applyNumberFormat="1" applyFont="1" applyBorder="1" applyAlignment="1">
      <alignment/>
    </xf>
    <xf numFmtId="49" fontId="6" fillId="0" borderId="10" xfId="0" applyNumberFormat="1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164" fontId="2" fillId="0" borderId="10" xfId="0" applyNumberFormat="1" applyFont="1" applyBorder="1" applyAlignment="1">
      <alignment horizontal="center" vertical="top"/>
    </xf>
    <xf numFmtId="164" fontId="5" fillId="0" borderId="10" xfId="0" applyNumberFormat="1" applyFont="1" applyBorder="1" applyAlignment="1">
      <alignment horizontal="center" vertical="top"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5" fillId="0" borderId="0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2" fillId="0" borderId="0" xfId="0" applyFont="1" applyAlignment="1">
      <alignment horizontal="left"/>
    </xf>
    <xf numFmtId="3" fontId="4" fillId="0" borderId="16" xfId="0" applyNumberFormat="1" applyFont="1" applyBorder="1" applyAlignment="1">
      <alignment horizontal="center" vertical="top" wrapText="1"/>
    </xf>
    <xf numFmtId="3" fontId="4" fillId="0" borderId="17" xfId="0" applyNumberFormat="1" applyFont="1" applyBorder="1" applyAlignment="1">
      <alignment horizontal="center" vertical="top" wrapText="1"/>
    </xf>
    <xf numFmtId="3" fontId="4" fillId="0" borderId="11" xfId="0" applyNumberFormat="1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8"/>
  <sheetViews>
    <sheetView tabSelected="1" zoomScalePageLayoutView="0" workbookViewId="0" topLeftCell="A1">
      <selection activeCell="F15" sqref="F15"/>
    </sheetView>
  </sheetViews>
  <sheetFormatPr defaultColWidth="9.140625" defaultRowHeight="12.75"/>
  <cols>
    <col min="1" max="1" width="55.28125" style="21" customWidth="1"/>
    <col min="2" max="2" width="6.421875" style="25" customWidth="1"/>
    <col min="3" max="3" width="6.57421875" style="25" customWidth="1"/>
    <col min="4" max="4" width="9.140625" style="25" customWidth="1"/>
    <col min="5" max="5" width="6.8515625" style="25" customWidth="1"/>
    <col min="6" max="6" width="10.57421875" style="25" customWidth="1"/>
    <col min="7" max="8" width="9.8515625" style="25" customWidth="1"/>
    <col min="9" max="9" width="10.00390625" style="25" customWidth="1"/>
    <col min="10" max="10" width="7.421875" style="25" customWidth="1"/>
    <col min="11" max="16384" width="9.140625" style="25" customWidth="1"/>
  </cols>
  <sheetData>
    <row r="1" spans="1:11" ht="15.75">
      <c r="A1" s="16"/>
      <c r="B1" s="49"/>
      <c r="C1" s="49"/>
      <c r="D1" s="49"/>
      <c r="E1" s="49"/>
      <c r="F1" s="49"/>
      <c r="G1" s="49"/>
      <c r="H1" s="49" t="s">
        <v>118</v>
      </c>
      <c r="I1" s="49"/>
      <c r="J1" s="49"/>
      <c r="K1" s="49"/>
    </row>
    <row r="2" spans="1:6" ht="15.75">
      <c r="A2" s="16"/>
      <c r="B2" s="3"/>
      <c r="C2" s="3"/>
      <c r="D2" s="3"/>
      <c r="E2" s="15"/>
      <c r="F2" s="15"/>
    </row>
    <row r="3" spans="1:11" ht="15.75">
      <c r="A3" s="16"/>
      <c r="B3" s="49"/>
      <c r="C3" s="49"/>
      <c r="D3" s="49"/>
      <c r="E3" s="49"/>
      <c r="F3" s="49"/>
      <c r="G3" s="49"/>
      <c r="H3" s="49" t="s">
        <v>158</v>
      </c>
      <c r="I3" s="49"/>
      <c r="J3" s="49"/>
      <c r="K3" s="49"/>
    </row>
    <row r="4" spans="1:11" ht="15.75">
      <c r="A4" s="16"/>
      <c r="B4" s="15"/>
      <c r="C4" s="15"/>
      <c r="D4" s="15"/>
      <c r="E4" s="15"/>
      <c r="F4" s="15"/>
      <c r="G4" s="15"/>
      <c r="H4" s="49" t="s">
        <v>159</v>
      </c>
      <c r="I4" s="49"/>
      <c r="J4" s="49"/>
      <c r="K4" s="49"/>
    </row>
    <row r="5" spans="1:11" ht="15.75">
      <c r="A5" s="16"/>
      <c r="B5" s="49"/>
      <c r="C5" s="49"/>
      <c r="D5" s="49"/>
      <c r="E5" s="49"/>
      <c r="F5" s="49"/>
      <c r="G5" s="49"/>
      <c r="H5" s="49" t="s">
        <v>160</v>
      </c>
      <c r="I5" s="49"/>
      <c r="J5" s="49"/>
      <c r="K5" s="49"/>
    </row>
    <row r="6" spans="1:11" ht="15.75">
      <c r="A6" s="16"/>
      <c r="B6" s="49"/>
      <c r="C6" s="49"/>
      <c r="D6" s="49"/>
      <c r="E6" s="49"/>
      <c r="F6" s="49"/>
      <c r="G6" s="49"/>
      <c r="H6" s="49" t="s">
        <v>167</v>
      </c>
      <c r="I6" s="49"/>
      <c r="J6" s="49"/>
      <c r="K6" s="49"/>
    </row>
    <row r="7" spans="1:11" ht="15.75">
      <c r="A7" s="16"/>
      <c r="B7" s="3"/>
      <c r="C7" s="3"/>
      <c r="D7" s="15"/>
      <c r="E7" s="15"/>
      <c r="F7" s="15"/>
      <c r="H7" s="3"/>
      <c r="I7" s="3"/>
      <c r="J7" s="3"/>
      <c r="K7" s="3"/>
    </row>
    <row r="8" spans="1:11" ht="15.75">
      <c r="A8" s="17"/>
      <c r="B8" s="2"/>
      <c r="C8" s="1"/>
      <c r="D8" s="3"/>
      <c r="E8" s="3"/>
      <c r="F8" s="3"/>
      <c r="H8" s="3"/>
      <c r="I8" s="3"/>
      <c r="J8" s="3"/>
      <c r="K8" s="3"/>
    </row>
    <row r="9" spans="1:11" ht="12.75">
      <c r="A9" s="51" t="s">
        <v>153</v>
      </c>
      <c r="B9" s="51"/>
      <c r="C9" s="51"/>
      <c r="D9" s="51"/>
      <c r="E9" s="51"/>
      <c r="F9" s="51"/>
      <c r="G9" s="51"/>
      <c r="H9" s="51"/>
      <c r="I9" s="51"/>
      <c r="J9" s="51"/>
      <c r="K9" s="51"/>
    </row>
    <row r="10" spans="1:11" ht="12.75">
      <c r="A10" s="51"/>
      <c r="B10" s="51"/>
      <c r="C10" s="51"/>
      <c r="D10" s="51"/>
      <c r="E10" s="51"/>
      <c r="F10" s="51"/>
      <c r="G10" s="51"/>
      <c r="H10" s="51"/>
      <c r="I10" s="51"/>
      <c r="J10" s="51"/>
      <c r="K10" s="51"/>
    </row>
    <row r="11" spans="1:11" ht="12.75">
      <c r="A11" s="51"/>
      <c r="B11" s="51"/>
      <c r="C11" s="51"/>
      <c r="D11" s="51"/>
      <c r="E11" s="51"/>
      <c r="F11" s="51"/>
      <c r="G11" s="51"/>
      <c r="H11" s="51"/>
      <c r="I11" s="51"/>
      <c r="J11" s="51"/>
      <c r="K11" s="51"/>
    </row>
    <row r="12" spans="1:6" ht="15.75">
      <c r="A12" s="18"/>
      <c r="B12" s="12"/>
      <c r="C12" s="12"/>
      <c r="D12" s="12"/>
      <c r="E12" s="12"/>
      <c r="F12" s="12"/>
    </row>
    <row r="13" spans="1:11" ht="17.25" customHeight="1">
      <c r="A13" s="56" t="s">
        <v>101</v>
      </c>
      <c r="B13" s="56" t="s">
        <v>2</v>
      </c>
      <c r="C13" s="52" t="s">
        <v>3</v>
      </c>
      <c r="D13" s="52" t="s">
        <v>0</v>
      </c>
      <c r="E13" s="52" t="s">
        <v>1</v>
      </c>
      <c r="F13" s="45" t="s">
        <v>154</v>
      </c>
      <c r="G13" s="46"/>
      <c r="H13" s="45" t="s">
        <v>155</v>
      </c>
      <c r="I13" s="46"/>
      <c r="J13" s="45" t="s">
        <v>156</v>
      </c>
      <c r="K13" s="46"/>
    </row>
    <row r="14" spans="1:11" ht="9.75" customHeight="1">
      <c r="A14" s="57"/>
      <c r="B14" s="57"/>
      <c r="C14" s="53"/>
      <c r="D14" s="53"/>
      <c r="E14" s="53"/>
      <c r="F14" s="47"/>
      <c r="G14" s="48"/>
      <c r="H14" s="47"/>
      <c r="I14" s="48"/>
      <c r="J14" s="47"/>
      <c r="K14" s="48"/>
    </row>
    <row r="15" spans="1:11" ht="77.25" customHeight="1">
      <c r="A15" s="58"/>
      <c r="B15" s="58"/>
      <c r="C15" s="54"/>
      <c r="D15" s="54"/>
      <c r="E15" s="54"/>
      <c r="F15" s="22" t="s">
        <v>32</v>
      </c>
      <c r="G15" s="23" t="s">
        <v>49</v>
      </c>
      <c r="H15" s="22" t="s">
        <v>32</v>
      </c>
      <c r="I15" s="23" t="s">
        <v>49</v>
      </c>
      <c r="J15" s="22" t="s">
        <v>32</v>
      </c>
      <c r="K15" s="23" t="s">
        <v>49</v>
      </c>
    </row>
    <row r="16" spans="1:11" ht="47.25">
      <c r="A16" s="30" t="s">
        <v>92</v>
      </c>
      <c r="B16" s="29"/>
      <c r="C16" s="22"/>
      <c r="D16" s="22"/>
      <c r="E16" s="22"/>
      <c r="F16" s="36">
        <f>F17+F27</f>
        <v>42339.2</v>
      </c>
      <c r="G16" s="36">
        <f>G17+G27</f>
        <v>7481.6</v>
      </c>
      <c r="H16" s="36">
        <f>H17+H27</f>
        <v>41202.7</v>
      </c>
      <c r="I16" s="36">
        <f>I17+I27</f>
        <v>6891</v>
      </c>
      <c r="J16" s="44">
        <f aca="true" t="shared" si="0" ref="J16:K20">(H16/F16*100)</f>
        <v>97.31572632454085</v>
      </c>
      <c r="K16" s="44">
        <f t="shared" si="0"/>
        <v>92.10596663815225</v>
      </c>
    </row>
    <row r="17" spans="1:11" ht="15.75">
      <c r="A17" s="8" t="s">
        <v>72</v>
      </c>
      <c r="B17" s="9" t="s">
        <v>4</v>
      </c>
      <c r="C17" s="32"/>
      <c r="D17" s="33"/>
      <c r="E17" s="33"/>
      <c r="F17" s="34">
        <f>F18</f>
        <v>38938.2</v>
      </c>
      <c r="G17" s="34">
        <f>G18</f>
        <v>5210</v>
      </c>
      <c r="H17" s="34">
        <f>H18</f>
        <v>38454.7</v>
      </c>
      <c r="I17" s="34">
        <f>I18</f>
        <v>5210</v>
      </c>
      <c r="J17" s="43">
        <f t="shared" si="0"/>
        <v>98.75828877554689</v>
      </c>
      <c r="K17" s="43">
        <f t="shared" si="0"/>
        <v>100</v>
      </c>
    </row>
    <row r="18" spans="1:11" ht="15.75">
      <c r="A18" s="8" t="s">
        <v>30</v>
      </c>
      <c r="B18" s="9" t="s">
        <v>4</v>
      </c>
      <c r="C18" s="32" t="s">
        <v>29</v>
      </c>
      <c r="D18" s="33"/>
      <c r="E18" s="33"/>
      <c r="F18" s="34">
        <f>F19+F21</f>
        <v>38938.2</v>
      </c>
      <c r="G18" s="34">
        <f>G19+G21</f>
        <v>5210</v>
      </c>
      <c r="H18" s="34">
        <f>H19+H21</f>
        <v>38454.7</v>
      </c>
      <c r="I18" s="34">
        <f>I19+I21</f>
        <v>5210</v>
      </c>
      <c r="J18" s="43">
        <f t="shared" si="0"/>
        <v>98.75828877554689</v>
      </c>
      <c r="K18" s="43">
        <f t="shared" si="0"/>
        <v>100</v>
      </c>
    </row>
    <row r="19" spans="1:11" ht="78.75">
      <c r="A19" s="27" t="s">
        <v>107</v>
      </c>
      <c r="B19" s="9" t="s">
        <v>4</v>
      </c>
      <c r="C19" s="9" t="s">
        <v>29</v>
      </c>
      <c r="D19" s="9" t="s">
        <v>106</v>
      </c>
      <c r="E19" s="9"/>
      <c r="F19" s="34">
        <f>F20</f>
        <v>5210</v>
      </c>
      <c r="G19" s="34">
        <f>G20</f>
        <v>5210</v>
      </c>
      <c r="H19" s="34">
        <f>H20</f>
        <v>5210</v>
      </c>
      <c r="I19" s="34">
        <f>I20</f>
        <v>5210</v>
      </c>
      <c r="J19" s="43">
        <f t="shared" si="0"/>
        <v>100</v>
      </c>
      <c r="K19" s="43">
        <f t="shared" si="0"/>
        <v>100</v>
      </c>
    </row>
    <row r="20" spans="1:11" ht="15.75">
      <c r="A20" s="8" t="s">
        <v>66</v>
      </c>
      <c r="B20" s="9" t="s">
        <v>4</v>
      </c>
      <c r="C20" s="9" t="s">
        <v>29</v>
      </c>
      <c r="D20" s="9" t="s">
        <v>106</v>
      </c>
      <c r="E20" s="9" t="s">
        <v>67</v>
      </c>
      <c r="F20" s="34">
        <v>5210</v>
      </c>
      <c r="G20" s="34">
        <v>5210</v>
      </c>
      <c r="H20" s="34">
        <v>5210</v>
      </c>
      <c r="I20" s="34">
        <v>5210</v>
      </c>
      <c r="J20" s="43">
        <f t="shared" si="0"/>
        <v>100</v>
      </c>
      <c r="K20" s="43">
        <f t="shared" si="0"/>
        <v>100</v>
      </c>
    </row>
    <row r="21" spans="1:11" ht="47.25">
      <c r="A21" s="27" t="s">
        <v>92</v>
      </c>
      <c r="B21" s="9" t="s">
        <v>4</v>
      </c>
      <c r="C21" s="9" t="s">
        <v>29</v>
      </c>
      <c r="D21" s="9" t="s">
        <v>56</v>
      </c>
      <c r="E21" s="26"/>
      <c r="F21" s="37">
        <f>F22+F23+F25+F26+F24</f>
        <v>33728.2</v>
      </c>
      <c r="G21" s="37"/>
      <c r="H21" s="37">
        <f>H22+H23+H25+H26+H24</f>
        <v>33244.7</v>
      </c>
      <c r="I21" s="34"/>
      <c r="J21" s="43">
        <f aca="true" t="shared" si="1" ref="J21:J26">(H21/F21*100)</f>
        <v>98.56648146061752</v>
      </c>
      <c r="K21" s="42"/>
    </row>
    <row r="22" spans="1:11" ht="64.5" customHeight="1">
      <c r="A22" s="8" t="s">
        <v>162</v>
      </c>
      <c r="B22" s="9" t="s">
        <v>4</v>
      </c>
      <c r="C22" s="9" t="s">
        <v>29</v>
      </c>
      <c r="D22" s="9" t="s">
        <v>56</v>
      </c>
      <c r="E22" s="26" t="s">
        <v>58</v>
      </c>
      <c r="F22" s="37">
        <v>5444</v>
      </c>
      <c r="G22" s="38"/>
      <c r="H22" s="34">
        <v>5244</v>
      </c>
      <c r="I22" s="34"/>
      <c r="J22" s="43">
        <f t="shared" si="1"/>
        <v>96.32623071271125</v>
      </c>
      <c r="K22" s="42"/>
    </row>
    <row r="23" spans="1:11" ht="31.5">
      <c r="A23" s="8" t="s">
        <v>62</v>
      </c>
      <c r="B23" s="9" t="s">
        <v>4</v>
      </c>
      <c r="C23" s="9" t="s">
        <v>29</v>
      </c>
      <c r="D23" s="9" t="s">
        <v>56</v>
      </c>
      <c r="E23" s="26" t="s">
        <v>61</v>
      </c>
      <c r="F23" s="37">
        <v>14046.1</v>
      </c>
      <c r="G23" s="38"/>
      <c r="H23" s="34">
        <v>13895.8</v>
      </c>
      <c r="I23" s="34"/>
      <c r="J23" s="43">
        <f t="shared" si="1"/>
        <v>98.92995208634424</v>
      </c>
      <c r="K23" s="42"/>
    </row>
    <row r="24" spans="1:11" ht="47.25">
      <c r="A24" s="6" t="s">
        <v>69</v>
      </c>
      <c r="B24" s="9" t="s">
        <v>4</v>
      </c>
      <c r="C24" s="9" t="s">
        <v>5</v>
      </c>
      <c r="D24" s="9" t="s">
        <v>56</v>
      </c>
      <c r="E24" s="26" t="s">
        <v>68</v>
      </c>
      <c r="F24" s="37">
        <v>259.5</v>
      </c>
      <c r="G24" s="38"/>
      <c r="H24" s="34">
        <v>259.5</v>
      </c>
      <c r="I24" s="34"/>
      <c r="J24" s="43">
        <f t="shared" si="1"/>
        <v>100</v>
      </c>
      <c r="K24" s="42"/>
    </row>
    <row r="25" spans="1:11" ht="31.5">
      <c r="A25" s="6" t="s">
        <v>60</v>
      </c>
      <c r="B25" s="9" t="s">
        <v>4</v>
      </c>
      <c r="C25" s="9" t="s">
        <v>29</v>
      </c>
      <c r="D25" s="26" t="s">
        <v>56</v>
      </c>
      <c r="E25" s="26" t="s">
        <v>59</v>
      </c>
      <c r="F25" s="37">
        <v>9710</v>
      </c>
      <c r="G25" s="38"/>
      <c r="H25" s="34">
        <v>9650</v>
      </c>
      <c r="I25" s="34"/>
      <c r="J25" s="43">
        <f t="shared" si="1"/>
        <v>99.38208032955716</v>
      </c>
      <c r="K25" s="42"/>
    </row>
    <row r="26" spans="1:11" ht="15.75">
      <c r="A26" s="8" t="s">
        <v>66</v>
      </c>
      <c r="B26" s="9" t="s">
        <v>4</v>
      </c>
      <c r="C26" s="9" t="s">
        <v>29</v>
      </c>
      <c r="D26" s="26" t="s">
        <v>56</v>
      </c>
      <c r="E26" s="26" t="s">
        <v>67</v>
      </c>
      <c r="F26" s="37">
        <v>4268.6</v>
      </c>
      <c r="G26" s="38"/>
      <c r="H26" s="34">
        <v>4195.4</v>
      </c>
      <c r="I26" s="34"/>
      <c r="J26" s="43">
        <f t="shared" si="1"/>
        <v>98.28515204048163</v>
      </c>
      <c r="K26" s="42"/>
    </row>
    <row r="27" spans="1:11" ht="15.75">
      <c r="A27" s="8" t="s">
        <v>73</v>
      </c>
      <c r="B27" s="9" t="s">
        <v>7</v>
      </c>
      <c r="C27" s="9"/>
      <c r="D27" s="26"/>
      <c r="E27" s="26"/>
      <c r="F27" s="37">
        <f>F28</f>
        <v>3401</v>
      </c>
      <c r="G27" s="37">
        <f>G28</f>
        <v>2271.6</v>
      </c>
      <c r="H27" s="37">
        <f>H28</f>
        <v>2748</v>
      </c>
      <c r="I27" s="37">
        <f>I28</f>
        <v>1681</v>
      </c>
      <c r="J27" s="43">
        <f aca="true" t="shared" si="2" ref="J27:K42">(H27/F27*100)</f>
        <v>80.79976477506615</v>
      </c>
      <c r="K27" s="43">
        <f t="shared" si="2"/>
        <v>74.00070434935728</v>
      </c>
    </row>
    <row r="28" spans="1:11" ht="15.75">
      <c r="A28" s="8" t="s">
        <v>28</v>
      </c>
      <c r="B28" s="9" t="s">
        <v>7</v>
      </c>
      <c r="C28" s="9" t="s">
        <v>10</v>
      </c>
      <c r="D28" s="26"/>
      <c r="E28" s="26"/>
      <c r="F28" s="37">
        <f>F31+F29</f>
        <v>3401</v>
      </c>
      <c r="G28" s="37">
        <f>G31+G29</f>
        <v>2271.6</v>
      </c>
      <c r="H28" s="37">
        <f>H31+H29</f>
        <v>2748</v>
      </c>
      <c r="I28" s="37">
        <f>I31+I29</f>
        <v>1681</v>
      </c>
      <c r="J28" s="43">
        <f t="shared" si="2"/>
        <v>80.79976477506615</v>
      </c>
      <c r="K28" s="43">
        <f t="shared" si="2"/>
        <v>74.00070434935728</v>
      </c>
    </row>
    <row r="29" spans="1:11" ht="47.25">
      <c r="A29" s="27" t="s">
        <v>119</v>
      </c>
      <c r="B29" s="9" t="s">
        <v>7</v>
      </c>
      <c r="C29" s="9" t="s">
        <v>10</v>
      </c>
      <c r="D29" s="9" t="s">
        <v>120</v>
      </c>
      <c r="E29" s="26"/>
      <c r="F29" s="34">
        <f>F30</f>
        <v>2271.6</v>
      </c>
      <c r="G29" s="34">
        <f>G30</f>
        <v>2271.6</v>
      </c>
      <c r="H29" s="34">
        <f>H30</f>
        <v>1681</v>
      </c>
      <c r="I29" s="34">
        <f>I30</f>
        <v>1681</v>
      </c>
      <c r="J29" s="43">
        <f t="shared" si="2"/>
        <v>74.00070434935728</v>
      </c>
      <c r="K29" s="43">
        <f t="shared" si="2"/>
        <v>74.00070434935728</v>
      </c>
    </row>
    <row r="30" spans="1:11" ht="31.5">
      <c r="A30" s="8" t="s">
        <v>62</v>
      </c>
      <c r="B30" s="9" t="s">
        <v>7</v>
      </c>
      <c r="C30" s="9" t="s">
        <v>10</v>
      </c>
      <c r="D30" s="9" t="s">
        <v>120</v>
      </c>
      <c r="E30" s="26" t="s">
        <v>61</v>
      </c>
      <c r="F30" s="34">
        <v>2271.6</v>
      </c>
      <c r="G30" s="34">
        <v>2271.6</v>
      </c>
      <c r="H30" s="34">
        <v>1681</v>
      </c>
      <c r="I30" s="34">
        <v>1681</v>
      </c>
      <c r="J30" s="43">
        <f t="shared" si="2"/>
        <v>74.00070434935728</v>
      </c>
      <c r="K30" s="43">
        <f t="shared" si="2"/>
        <v>74.00070434935728</v>
      </c>
    </row>
    <row r="31" spans="1:11" ht="47.25">
      <c r="A31" s="27" t="s">
        <v>92</v>
      </c>
      <c r="B31" s="9" t="s">
        <v>7</v>
      </c>
      <c r="C31" s="9" t="s">
        <v>10</v>
      </c>
      <c r="D31" s="9" t="s">
        <v>56</v>
      </c>
      <c r="E31" s="26"/>
      <c r="F31" s="37">
        <f>F32</f>
        <v>1129.4</v>
      </c>
      <c r="G31" s="37"/>
      <c r="H31" s="37">
        <f>H32</f>
        <v>1067</v>
      </c>
      <c r="I31" s="34"/>
      <c r="J31" s="43">
        <f t="shared" si="2"/>
        <v>94.47494244731716</v>
      </c>
      <c r="K31" s="42"/>
    </row>
    <row r="32" spans="1:11" ht="31.5">
      <c r="A32" s="8" t="s">
        <v>62</v>
      </c>
      <c r="B32" s="9" t="s">
        <v>7</v>
      </c>
      <c r="C32" s="9" t="s">
        <v>10</v>
      </c>
      <c r="D32" s="26" t="s">
        <v>56</v>
      </c>
      <c r="E32" s="26" t="s">
        <v>61</v>
      </c>
      <c r="F32" s="37">
        <v>1129.4</v>
      </c>
      <c r="G32" s="38"/>
      <c r="H32" s="34">
        <v>1067</v>
      </c>
      <c r="I32" s="34"/>
      <c r="J32" s="43">
        <f t="shared" si="2"/>
        <v>94.47494244731716</v>
      </c>
      <c r="K32" s="42"/>
    </row>
    <row r="33" spans="1:11" ht="47.25">
      <c r="A33" s="5" t="s">
        <v>93</v>
      </c>
      <c r="B33" s="9"/>
      <c r="C33" s="9"/>
      <c r="D33" s="26"/>
      <c r="E33" s="26"/>
      <c r="F33" s="39">
        <f>F34</f>
        <v>50</v>
      </c>
      <c r="G33" s="39"/>
      <c r="H33" s="39">
        <f>H34</f>
        <v>44.2</v>
      </c>
      <c r="I33" s="34"/>
      <c r="J33" s="44">
        <f t="shared" si="2"/>
        <v>88.4</v>
      </c>
      <c r="K33" s="42"/>
    </row>
    <row r="34" spans="1:11" ht="15.75">
      <c r="A34" s="8" t="s">
        <v>72</v>
      </c>
      <c r="B34" s="9" t="s">
        <v>4</v>
      </c>
      <c r="C34" s="11"/>
      <c r="D34" s="26"/>
      <c r="E34" s="26"/>
      <c r="F34" s="37">
        <f>F35</f>
        <v>50</v>
      </c>
      <c r="G34" s="37"/>
      <c r="H34" s="37">
        <f>H35</f>
        <v>44.2</v>
      </c>
      <c r="I34" s="34"/>
      <c r="J34" s="43">
        <f t="shared" si="2"/>
        <v>88.4</v>
      </c>
      <c r="K34" s="42"/>
    </row>
    <row r="35" spans="1:11" ht="15.75">
      <c r="A35" s="8" t="s">
        <v>30</v>
      </c>
      <c r="B35" s="9" t="s">
        <v>4</v>
      </c>
      <c r="C35" s="32" t="s">
        <v>29</v>
      </c>
      <c r="D35" s="26"/>
      <c r="E35" s="26"/>
      <c r="F35" s="37">
        <f>F36</f>
        <v>50</v>
      </c>
      <c r="G35" s="37"/>
      <c r="H35" s="37">
        <f>H36</f>
        <v>44.2</v>
      </c>
      <c r="I35" s="34"/>
      <c r="J35" s="43">
        <f t="shared" si="2"/>
        <v>88.4</v>
      </c>
      <c r="K35" s="42"/>
    </row>
    <row r="36" spans="1:11" ht="47.25">
      <c r="A36" s="6" t="s">
        <v>93</v>
      </c>
      <c r="B36" s="9" t="s">
        <v>4</v>
      </c>
      <c r="C36" s="9" t="s">
        <v>29</v>
      </c>
      <c r="D36" s="9" t="s">
        <v>41</v>
      </c>
      <c r="E36" s="9"/>
      <c r="F36" s="34">
        <f>F37</f>
        <v>50</v>
      </c>
      <c r="G36" s="34"/>
      <c r="H36" s="34">
        <f>H37</f>
        <v>44.2</v>
      </c>
      <c r="I36" s="34"/>
      <c r="J36" s="43">
        <f t="shared" si="2"/>
        <v>88.4</v>
      </c>
      <c r="K36" s="42"/>
    </row>
    <row r="37" spans="1:11" ht="31.5">
      <c r="A37" s="8" t="s">
        <v>62</v>
      </c>
      <c r="B37" s="9" t="s">
        <v>4</v>
      </c>
      <c r="C37" s="9" t="s">
        <v>29</v>
      </c>
      <c r="D37" s="9" t="s">
        <v>41</v>
      </c>
      <c r="E37" s="9" t="s">
        <v>61</v>
      </c>
      <c r="F37" s="34">
        <v>50</v>
      </c>
      <c r="G37" s="40"/>
      <c r="H37" s="34">
        <v>44.2</v>
      </c>
      <c r="I37" s="34"/>
      <c r="J37" s="43">
        <f t="shared" si="2"/>
        <v>88.4</v>
      </c>
      <c r="K37" s="42"/>
    </row>
    <row r="38" spans="1:11" ht="78.75">
      <c r="A38" s="5" t="s">
        <v>104</v>
      </c>
      <c r="B38" s="9"/>
      <c r="C38" s="9"/>
      <c r="D38" s="9"/>
      <c r="E38" s="9"/>
      <c r="F38" s="35">
        <f>F39</f>
        <v>2362.2</v>
      </c>
      <c r="G38" s="35"/>
      <c r="H38" s="35">
        <f>H39</f>
        <v>2362.2</v>
      </c>
      <c r="I38" s="34"/>
      <c r="J38" s="44">
        <f t="shared" si="2"/>
        <v>100</v>
      </c>
      <c r="K38" s="42"/>
    </row>
    <row r="39" spans="1:11" ht="15.75">
      <c r="A39" s="8" t="s">
        <v>72</v>
      </c>
      <c r="B39" s="9" t="s">
        <v>4</v>
      </c>
      <c r="C39" s="11"/>
      <c r="D39" s="9"/>
      <c r="E39" s="9"/>
      <c r="F39" s="34">
        <f>F40</f>
        <v>2362.2</v>
      </c>
      <c r="G39" s="34"/>
      <c r="H39" s="34">
        <f>H40</f>
        <v>2362.2</v>
      </c>
      <c r="I39" s="34"/>
      <c r="J39" s="43">
        <f t="shared" si="2"/>
        <v>100</v>
      </c>
      <c r="K39" s="42"/>
    </row>
    <row r="40" spans="1:11" ht="15.75">
      <c r="A40" s="8" t="s">
        <v>30</v>
      </c>
      <c r="B40" s="9" t="s">
        <v>4</v>
      </c>
      <c r="C40" s="32" t="s">
        <v>29</v>
      </c>
      <c r="D40" s="9"/>
      <c r="E40" s="9"/>
      <c r="F40" s="34">
        <f>F41</f>
        <v>2362.2</v>
      </c>
      <c r="G40" s="34"/>
      <c r="H40" s="34">
        <f>H41</f>
        <v>2362.2</v>
      </c>
      <c r="I40" s="34"/>
      <c r="J40" s="43">
        <f t="shared" si="2"/>
        <v>100</v>
      </c>
      <c r="K40" s="42"/>
    </row>
    <row r="41" spans="1:11" ht="78.75">
      <c r="A41" s="6" t="s">
        <v>104</v>
      </c>
      <c r="B41" s="9" t="s">
        <v>4</v>
      </c>
      <c r="C41" s="9" t="s">
        <v>29</v>
      </c>
      <c r="D41" s="26" t="s">
        <v>52</v>
      </c>
      <c r="E41" s="26"/>
      <c r="F41" s="34">
        <f>F42+F43+F44+F45</f>
        <v>2362.2</v>
      </c>
      <c r="G41" s="34"/>
      <c r="H41" s="34">
        <f>H42+H43+H44+H45</f>
        <v>2362.2</v>
      </c>
      <c r="I41" s="34"/>
      <c r="J41" s="43">
        <f t="shared" si="2"/>
        <v>100</v>
      </c>
      <c r="K41" s="42"/>
    </row>
    <row r="42" spans="1:11" ht="64.5" customHeight="1">
      <c r="A42" s="8" t="s">
        <v>162</v>
      </c>
      <c r="B42" s="9" t="s">
        <v>4</v>
      </c>
      <c r="C42" s="9" t="s">
        <v>29</v>
      </c>
      <c r="D42" s="26" t="s">
        <v>52</v>
      </c>
      <c r="E42" s="26" t="s">
        <v>58</v>
      </c>
      <c r="F42" s="34">
        <v>1276</v>
      </c>
      <c r="G42" s="38"/>
      <c r="H42" s="34">
        <v>1276</v>
      </c>
      <c r="I42" s="34"/>
      <c r="J42" s="43">
        <f t="shared" si="2"/>
        <v>100</v>
      </c>
      <c r="K42" s="42"/>
    </row>
    <row r="43" spans="1:11" ht="31.5">
      <c r="A43" s="8" t="s">
        <v>62</v>
      </c>
      <c r="B43" s="9" t="s">
        <v>4</v>
      </c>
      <c r="C43" s="9" t="s">
        <v>29</v>
      </c>
      <c r="D43" s="26" t="s">
        <v>52</v>
      </c>
      <c r="E43" s="26" t="s">
        <v>61</v>
      </c>
      <c r="F43" s="34">
        <v>782.2</v>
      </c>
      <c r="G43" s="38"/>
      <c r="H43" s="34">
        <v>782.2</v>
      </c>
      <c r="I43" s="34"/>
      <c r="J43" s="43">
        <f aca="true" t="shared" si="3" ref="J43:K58">(H43/F43*100)</f>
        <v>100</v>
      </c>
      <c r="K43" s="42"/>
    </row>
    <row r="44" spans="1:11" ht="31.5">
      <c r="A44" s="6" t="s">
        <v>60</v>
      </c>
      <c r="B44" s="9" t="s">
        <v>4</v>
      </c>
      <c r="C44" s="9" t="s">
        <v>29</v>
      </c>
      <c r="D44" s="26" t="s">
        <v>52</v>
      </c>
      <c r="E44" s="26" t="s">
        <v>59</v>
      </c>
      <c r="F44" s="37">
        <v>300</v>
      </c>
      <c r="G44" s="38"/>
      <c r="H44" s="34">
        <v>300</v>
      </c>
      <c r="I44" s="34"/>
      <c r="J44" s="43">
        <f t="shared" si="3"/>
        <v>100</v>
      </c>
      <c r="K44" s="42"/>
    </row>
    <row r="45" spans="1:11" ht="15.75">
      <c r="A45" s="8" t="s">
        <v>66</v>
      </c>
      <c r="B45" s="9" t="s">
        <v>4</v>
      </c>
      <c r="C45" s="9" t="s">
        <v>29</v>
      </c>
      <c r="D45" s="26" t="s">
        <v>52</v>
      </c>
      <c r="E45" s="26" t="s">
        <v>67</v>
      </c>
      <c r="F45" s="37">
        <v>4</v>
      </c>
      <c r="G45" s="38"/>
      <c r="H45" s="34">
        <v>4</v>
      </c>
      <c r="I45" s="34"/>
      <c r="J45" s="43">
        <f t="shared" si="3"/>
        <v>100</v>
      </c>
      <c r="K45" s="42"/>
    </row>
    <row r="46" spans="1:11" ht="78.75">
      <c r="A46" s="5" t="s">
        <v>94</v>
      </c>
      <c r="B46" s="9"/>
      <c r="C46" s="9"/>
      <c r="D46" s="26"/>
      <c r="E46" s="26"/>
      <c r="F46" s="39">
        <f>F47</f>
        <v>6006</v>
      </c>
      <c r="G46" s="39"/>
      <c r="H46" s="39">
        <f>H47</f>
        <v>5844</v>
      </c>
      <c r="I46" s="34"/>
      <c r="J46" s="44">
        <f t="shared" si="3"/>
        <v>97.30269730269731</v>
      </c>
      <c r="K46" s="42"/>
    </row>
    <row r="47" spans="1:11" ht="31.5">
      <c r="A47" s="8" t="s">
        <v>105</v>
      </c>
      <c r="B47" s="9" t="s">
        <v>5</v>
      </c>
      <c r="C47" s="9"/>
      <c r="D47" s="26"/>
      <c r="E47" s="26"/>
      <c r="F47" s="37">
        <f>F48</f>
        <v>6006</v>
      </c>
      <c r="G47" s="37"/>
      <c r="H47" s="37">
        <f>H48</f>
        <v>5844</v>
      </c>
      <c r="I47" s="34"/>
      <c r="J47" s="43">
        <f t="shared" si="3"/>
        <v>97.30269730269731</v>
      </c>
      <c r="K47" s="42"/>
    </row>
    <row r="48" spans="1:11" ht="47.25">
      <c r="A48" s="6" t="s">
        <v>38</v>
      </c>
      <c r="B48" s="9" t="s">
        <v>5</v>
      </c>
      <c r="C48" s="9" t="s">
        <v>19</v>
      </c>
      <c r="D48" s="26"/>
      <c r="E48" s="26"/>
      <c r="F48" s="37">
        <f>F49</f>
        <v>6006</v>
      </c>
      <c r="G48" s="37"/>
      <c r="H48" s="37">
        <f>H49</f>
        <v>5844</v>
      </c>
      <c r="I48" s="34"/>
      <c r="J48" s="43">
        <f t="shared" si="3"/>
        <v>97.30269730269731</v>
      </c>
      <c r="K48" s="42"/>
    </row>
    <row r="49" spans="1:11" ht="63" customHeight="1">
      <c r="A49" s="6" t="s">
        <v>94</v>
      </c>
      <c r="B49" s="9" t="s">
        <v>5</v>
      </c>
      <c r="C49" s="9" t="s">
        <v>19</v>
      </c>
      <c r="D49" s="26" t="s">
        <v>63</v>
      </c>
      <c r="E49" s="26"/>
      <c r="F49" s="37">
        <f>F50</f>
        <v>6006</v>
      </c>
      <c r="G49" s="37"/>
      <c r="H49" s="37">
        <f>H50</f>
        <v>5844</v>
      </c>
      <c r="I49" s="34"/>
      <c r="J49" s="43">
        <f t="shared" si="3"/>
        <v>97.30269730269731</v>
      </c>
      <c r="K49" s="42"/>
    </row>
    <row r="50" spans="1:11" ht="31.5">
      <c r="A50" s="8" t="s">
        <v>62</v>
      </c>
      <c r="B50" s="9" t="s">
        <v>5</v>
      </c>
      <c r="C50" s="9" t="s">
        <v>19</v>
      </c>
      <c r="D50" s="26" t="s">
        <v>63</v>
      </c>
      <c r="E50" s="26" t="s">
        <v>61</v>
      </c>
      <c r="F50" s="37">
        <v>6006</v>
      </c>
      <c r="G50" s="38"/>
      <c r="H50" s="34">
        <v>5844</v>
      </c>
      <c r="I50" s="34"/>
      <c r="J50" s="43">
        <f t="shared" si="3"/>
        <v>97.30269730269731</v>
      </c>
      <c r="K50" s="42"/>
    </row>
    <row r="51" spans="1:11" ht="63">
      <c r="A51" s="31" t="s">
        <v>95</v>
      </c>
      <c r="B51" s="9"/>
      <c r="C51" s="9"/>
      <c r="D51" s="26"/>
      <c r="E51" s="26"/>
      <c r="F51" s="39">
        <f aca="true" t="shared" si="4" ref="F51:I54">F52</f>
        <v>4453.1</v>
      </c>
      <c r="G51" s="39">
        <f t="shared" si="4"/>
        <v>724.3</v>
      </c>
      <c r="H51" s="39">
        <f t="shared" si="4"/>
        <v>4094.1000000000004</v>
      </c>
      <c r="I51" s="39">
        <f t="shared" si="4"/>
        <v>724.3</v>
      </c>
      <c r="J51" s="44">
        <f t="shared" si="3"/>
        <v>91.93820035480901</v>
      </c>
      <c r="K51" s="44">
        <f t="shared" si="3"/>
        <v>100</v>
      </c>
    </row>
    <row r="52" spans="1:11" ht="31.5">
      <c r="A52" s="8" t="s">
        <v>105</v>
      </c>
      <c r="B52" s="9" t="s">
        <v>5</v>
      </c>
      <c r="C52" s="9"/>
      <c r="D52" s="26"/>
      <c r="E52" s="26"/>
      <c r="F52" s="37">
        <f t="shared" si="4"/>
        <v>4453.1</v>
      </c>
      <c r="G52" s="37">
        <f t="shared" si="4"/>
        <v>724.3</v>
      </c>
      <c r="H52" s="37">
        <f t="shared" si="4"/>
        <v>4094.1000000000004</v>
      </c>
      <c r="I52" s="37">
        <f t="shared" si="4"/>
        <v>724.3</v>
      </c>
      <c r="J52" s="43">
        <f t="shared" si="3"/>
        <v>91.93820035480901</v>
      </c>
      <c r="K52" s="43">
        <f t="shared" si="3"/>
        <v>100</v>
      </c>
    </row>
    <row r="53" spans="1:11" ht="15.75">
      <c r="A53" s="8" t="s">
        <v>53</v>
      </c>
      <c r="B53" s="9" t="s">
        <v>5</v>
      </c>
      <c r="C53" s="9" t="s">
        <v>15</v>
      </c>
      <c r="D53" s="26"/>
      <c r="E53" s="26"/>
      <c r="F53" s="34">
        <f>F54+F56</f>
        <v>4453.1</v>
      </c>
      <c r="G53" s="34">
        <f>G54+G56</f>
        <v>724.3</v>
      </c>
      <c r="H53" s="34">
        <f>H54+H56</f>
        <v>4094.1000000000004</v>
      </c>
      <c r="I53" s="34">
        <f>I54+I56</f>
        <v>724.3</v>
      </c>
      <c r="J53" s="43">
        <f t="shared" si="3"/>
        <v>91.93820035480901</v>
      </c>
      <c r="K53" s="43">
        <f t="shared" si="3"/>
        <v>100</v>
      </c>
    </row>
    <row r="54" spans="1:11" ht="94.5">
      <c r="A54" s="28" t="s">
        <v>108</v>
      </c>
      <c r="B54" s="9" t="s">
        <v>5</v>
      </c>
      <c r="C54" s="9" t="s">
        <v>15</v>
      </c>
      <c r="D54" s="26" t="s">
        <v>106</v>
      </c>
      <c r="E54" s="26"/>
      <c r="F54" s="34">
        <f t="shared" si="4"/>
        <v>724.3</v>
      </c>
      <c r="G54" s="34">
        <f t="shared" si="4"/>
        <v>724.3</v>
      </c>
      <c r="H54" s="34">
        <f t="shared" si="4"/>
        <v>724.3</v>
      </c>
      <c r="I54" s="34">
        <f t="shared" si="4"/>
        <v>724.3</v>
      </c>
      <c r="J54" s="43">
        <f t="shared" si="3"/>
        <v>100</v>
      </c>
      <c r="K54" s="43">
        <f t="shared" si="3"/>
        <v>100</v>
      </c>
    </row>
    <row r="55" spans="1:11" ht="31.5">
      <c r="A55" s="8" t="s">
        <v>62</v>
      </c>
      <c r="B55" s="9" t="s">
        <v>5</v>
      </c>
      <c r="C55" s="9" t="s">
        <v>15</v>
      </c>
      <c r="D55" s="26" t="s">
        <v>106</v>
      </c>
      <c r="E55" s="26" t="s">
        <v>61</v>
      </c>
      <c r="F55" s="34">
        <v>724.3</v>
      </c>
      <c r="G55" s="34">
        <v>724.3</v>
      </c>
      <c r="H55" s="34">
        <v>724.3</v>
      </c>
      <c r="I55" s="34">
        <v>724.3</v>
      </c>
      <c r="J55" s="43">
        <f t="shared" si="3"/>
        <v>100</v>
      </c>
      <c r="K55" s="43">
        <f t="shared" si="3"/>
        <v>100</v>
      </c>
    </row>
    <row r="56" spans="1:11" ht="47.25" customHeight="1">
      <c r="A56" s="28" t="s">
        <v>95</v>
      </c>
      <c r="B56" s="9" t="s">
        <v>5</v>
      </c>
      <c r="C56" s="9" t="s">
        <v>15</v>
      </c>
      <c r="D56" s="26" t="s">
        <v>116</v>
      </c>
      <c r="E56" s="26"/>
      <c r="F56" s="34">
        <f>F58+F57</f>
        <v>3728.8</v>
      </c>
      <c r="G56" s="34"/>
      <c r="H56" s="34">
        <f>H58+H57</f>
        <v>3369.8</v>
      </c>
      <c r="I56" s="34"/>
      <c r="J56" s="43">
        <f t="shared" si="3"/>
        <v>90.37223771722806</v>
      </c>
      <c r="K56" s="42"/>
    </row>
    <row r="57" spans="1:11" ht="31.5">
      <c r="A57" s="8" t="s">
        <v>62</v>
      </c>
      <c r="B57" s="9" t="s">
        <v>5</v>
      </c>
      <c r="C57" s="9" t="s">
        <v>15</v>
      </c>
      <c r="D57" s="26" t="s">
        <v>116</v>
      </c>
      <c r="E57" s="26" t="s">
        <v>61</v>
      </c>
      <c r="F57" s="34">
        <v>84.8</v>
      </c>
      <c r="G57" s="34"/>
      <c r="H57" s="34">
        <v>84.8</v>
      </c>
      <c r="I57" s="34"/>
      <c r="J57" s="43">
        <f t="shared" si="3"/>
        <v>100</v>
      </c>
      <c r="K57" s="42"/>
    </row>
    <row r="58" spans="1:11" ht="47.25">
      <c r="A58" s="6" t="s">
        <v>69</v>
      </c>
      <c r="B58" s="9" t="s">
        <v>5</v>
      </c>
      <c r="C58" s="9" t="s">
        <v>15</v>
      </c>
      <c r="D58" s="26" t="s">
        <v>116</v>
      </c>
      <c r="E58" s="26" t="s">
        <v>68</v>
      </c>
      <c r="F58" s="34">
        <v>3644</v>
      </c>
      <c r="G58" s="34"/>
      <c r="H58" s="34">
        <v>3285</v>
      </c>
      <c r="I58" s="34"/>
      <c r="J58" s="43">
        <f t="shared" si="3"/>
        <v>90.14818880351262</v>
      </c>
      <c r="K58" s="42"/>
    </row>
    <row r="59" spans="1:11" ht="80.25" customHeight="1">
      <c r="A59" s="5" t="s">
        <v>100</v>
      </c>
      <c r="B59" s="9"/>
      <c r="C59" s="9"/>
      <c r="D59" s="26"/>
      <c r="E59" s="26"/>
      <c r="F59" s="35">
        <f>F60</f>
        <v>138</v>
      </c>
      <c r="G59" s="35"/>
      <c r="H59" s="35">
        <f>H60</f>
        <v>137.5</v>
      </c>
      <c r="I59" s="34"/>
      <c r="J59" s="44">
        <f aca="true" t="shared" si="5" ref="J59:K74">(H59/F59*100)</f>
        <v>99.63768115942028</v>
      </c>
      <c r="K59" s="42"/>
    </row>
    <row r="60" spans="1:11" ht="31.5">
      <c r="A60" s="8" t="s">
        <v>105</v>
      </c>
      <c r="B60" s="9" t="s">
        <v>5</v>
      </c>
      <c r="C60" s="9"/>
      <c r="D60" s="26"/>
      <c r="E60" s="26"/>
      <c r="F60" s="34">
        <f>F61</f>
        <v>138</v>
      </c>
      <c r="G60" s="34"/>
      <c r="H60" s="34">
        <f>H61</f>
        <v>137.5</v>
      </c>
      <c r="I60" s="34"/>
      <c r="J60" s="43">
        <f t="shared" si="5"/>
        <v>99.63768115942028</v>
      </c>
      <c r="K60" s="42"/>
    </row>
    <row r="61" spans="1:11" ht="31.5">
      <c r="A61" s="27" t="s">
        <v>54</v>
      </c>
      <c r="B61" s="9" t="s">
        <v>5</v>
      </c>
      <c r="C61" s="9" t="s">
        <v>55</v>
      </c>
      <c r="D61" s="26"/>
      <c r="E61" s="26"/>
      <c r="F61" s="34">
        <f>F62</f>
        <v>138</v>
      </c>
      <c r="G61" s="34"/>
      <c r="H61" s="34">
        <f>H62</f>
        <v>137.5</v>
      </c>
      <c r="I61" s="34"/>
      <c r="J61" s="43">
        <f t="shared" si="5"/>
        <v>99.63768115942028</v>
      </c>
      <c r="K61" s="42"/>
    </row>
    <row r="62" spans="1:11" ht="78.75">
      <c r="A62" s="6" t="s">
        <v>100</v>
      </c>
      <c r="B62" s="9" t="s">
        <v>5</v>
      </c>
      <c r="C62" s="9" t="s">
        <v>55</v>
      </c>
      <c r="D62" s="26" t="s">
        <v>51</v>
      </c>
      <c r="E62" s="26"/>
      <c r="F62" s="34">
        <f>F63</f>
        <v>138</v>
      </c>
      <c r="G62" s="34"/>
      <c r="H62" s="34">
        <f>H63</f>
        <v>137.5</v>
      </c>
      <c r="I62" s="34"/>
      <c r="J62" s="43">
        <f t="shared" si="5"/>
        <v>99.63768115942028</v>
      </c>
      <c r="K62" s="42"/>
    </row>
    <row r="63" spans="1:11" ht="31.5">
      <c r="A63" s="8" t="s">
        <v>62</v>
      </c>
      <c r="B63" s="9" t="s">
        <v>5</v>
      </c>
      <c r="C63" s="9" t="s">
        <v>55</v>
      </c>
      <c r="D63" s="26" t="s">
        <v>51</v>
      </c>
      <c r="E63" s="26" t="s">
        <v>61</v>
      </c>
      <c r="F63" s="34">
        <v>138</v>
      </c>
      <c r="G63" s="38"/>
      <c r="H63" s="34">
        <v>137.5</v>
      </c>
      <c r="I63" s="34"/>
      <c r="J63" s="43">
        <f t="shared" si="5"/>
        <v>99.63768115942028</v>
      </c>
      <c r="K63" s="42"/>
    </row>
    <row r="64" spans="1:11" ht="48.75" customHeight="1">
      <c r="A64" s="7" t="s">
        <v>163</v>
      </c>
      <c r="B64" s="9"/>
      <c r="C64" s="9"/>
      <c r="D64" s="26"/>
      <c r="E64" s="26"/>
      <c r="F64" s="35">
        <f>F65+F69</f>
        <v>13764</v>
      </c>
      <c r="G64" s="35">
        <f>G65+G69</f>
        <v>8371</v>
      </c>
      <c r="H64" s="35">
        <f>H65+H69</f>
        <v>13651.5</v>
      </c>
      <c r="I64" s="35">
        <f>I65+I69</f>
        <v>8371</v>
      </c>
      <c r="J64" s="44">
        <f t="shared" si="5"/>
        <v>99.18265039232782</v>
      </c>
      <c r="K64" s="44">
        <f t="shared" si="5"/>
        <v>100</v>
      </c>
    </row>
    <row r="65" spans="1:11" ht="15.75">
      <c r="A65" s="8" t="s">
        <v>73</v>
      </c>
      <c r="B65" s="9" t="s">
        <v>7</v>
      </c>
      <c r="C65" s="9"/>
      <c r="D65" s="26"/>
      <c r="E65" s="26"/>
      <c r="F65" s="34">
        <f>F66</f>
        <v>5585</v>
      </c>
      <c r="G65" s="34">
        <f>G66</f>
        <v>5585</v>
      </c>
      <c r="H65" s="34">
        <f>H66</f>
        <v>5585</v>
      </c>
      <c r="I65" s="34">
        <f>I66</f>
        <v>5585</v>
      </c>
      <c r="J65" s="43">
        <f t="shared" si="5"/>
        <v>100</v>
      </c>
      <c r="K65" s="43">
        <f t="shared" si="5"/>
        <v>100</v>
      </c>
    </row>
    <row r="66" spans="1:11" ht="15.75">
      <c r="A66" s="8" t="s">
        <v>24</v>
      </c>
      <c r="B66" s="9" t="s">
        <v>7</v>
      </c>
      <c r="C66" s="9" t="s">
        <v>21</v>
      </c>
      <c r="D66" s="9"/>
      <c r="E66" s="9"/>
      <c r="F66" s="34">
        <f>SUM(F67)</f>
        <v>5585</v>
      </c>
      <c r="G66" s="34">
        <f>SUM(G67)</f>
        <v>5585</v>
      </c>
      <c r="H66" s="34">
        <f>SUM(H67)</f>
        <v>5585</v>
      </c>
      <c r="I66" s="34">
        <f>SUM(I67)</f>
        <v>5585</v>
      </c>
      <c r="J66" s="43">
        <f t="shared" si="5"/>
        <v>100</v>
      </c>
      <c r="K66" s="43">
        <f t="shared" si="5"/>
        <v>100</v>
      </c>
    </row>
    <row r="67" spans="1:11" ht="84" customHeight="1">
      <c r="A67" s="8" t="s">
        <v>164</v>
      </c>
      <c r="B67" s="9" t="s">
        <v>7</v>
      </c>
      <c r="C67" s="9" t="s">
        <v>21</v>
      </c>
      <c r="D67" s="9" t="s">
        <v>106</v>
      </c>
      <c r="E67" s="9"/>
      <c r="F67" s="34">
        <f>F68</f>
        <v>5585</v>
      </c>
      <c r="G67" s="34">
        <f>G68</f>
        <v>5585</v>
      </c>
      <c r="H67" s="34">
        <f>H68</f>
        <v>5585</v>
      </c>
      <c r="I67" s="34">
        <f>I68</f>
        <v>5585</v>
      </c>
      <c r="J67" s="43">
        <f t="shared" si="5"/>
        <v>100</v>
      </c>
      <c r="K67" s="43">
        <f t="shared" si="5"/>
        <v>100</v>
      </c>
    </row>
    <row r="68" spans="1:11" ht="15.75">
      <c r="A68" s="8" t="s">
        <v>66</v>
      </c>
      <c r="B68" s="9" t="s">
        <v>7</v>
      </c>
      <c r="C68" s="9" t="s">
        <v>21</v>
      </c>
      <c r="D68" s="9" t="s">
        <v>106</v>
      </c>
      <c r="E68" s="9" t="s">
        <v>67</v>
      </c>
      <c r="F68" s="34">
        <v>5585</v>
      </c>
      <c r="G68" s="34">
        <v>5585</v>
      </c>
      <c r="H68" s="34">
        <v>5585</v>
      </c>
      <c r="I68" s="34">
        <v>5585</v>
      </c>
      <c r="J68" s="43">
        <f t="shared" si="5"/>
        <v>100</v>
      </c>
      <c r="K68" s="43">
        <f t="shared" si="5"/>
        <v>100</v>
      </c>
    </row>
    <row r="69" spans="1:11" ht="15.75">
      <c r="A69" s="6" t="s">
        <v>80</v>
      </c>
      <c r="B69" s="9" t="s">
        <v>11</v>
      </c>
      <c r="C69" s="9"/>
      <c r="D69" s="9"/>
      <c r="E69" s="9"/>
      <c r="F69" s="34">
        <f>F70</f>
        <v>8179</v>
      </c>
      <c r="G69" s="34">
        <f>G70</f>
        <v>2786</v>
      </c>
      <c r="H69" s="34">
        <f>H70</f>
        <v>8066.5</v>
      </c>
      <c r="I69" s="34">
        <f>I70</f>
        <v>2786</v>
      </c>
      <c r="J69" s="43">
        <f t="shared" si="5"/>
        <v>98.62452622569997</v>
      </c>
      <c r="K69" s="43">
        <f t="shared" si="5"/>
        <v>100</v>
      </c>
    </row>
    <row r="70" spans="1:11" ht="15.75">
      <c r="A70" s="6" t="s">
        <v>13</v>
      </c>
      <c r="B70" s="9" t="s">
        <v>11</v>
      </c>
      <c r="C70" s="9" t="s">
        <v>5</v>
      </c>
      <c r="D70" s="9"/>
      <c r="E70" s="9"/>
      <c r="F70" s="34">
        <f>F71+F74</f>
        <v>8179</v>
      </c>
      <c r="G70" s="34">
        <f>G71+G74</f>
        <v>2786</v>
      </c>
      <c r="H70" s="34">
        <f>H71+H74</f>
        <v>8066.5</v>
      </c>
      <c r="I70" s="34">
        <f>I71+I74</f>
        <v>2786</v>
      </c>
      <c r="J70" s="43">
        <f t="shared" si="5"/>
        <v>98.62452622569997</v>
      </c>
      <c r="K70" s="43">
        <f t="shared" si="5"/>
        <v>100</v>
      </c>
    </row>
    <row r="71" spans="1:11" ht="82.5" customHeight="1">
      <c r="A71" s="8" t="s">
        <v>164</v>
      </c>
      <c r="B71" s="9" t="s">
        <v>11</v>
      </c>
      <c r="C71" s="9" t="s">
        <v>5</v>
      </c>
      <c r="D71" s="9" t="s">
        <v>106</v>
      </c>
      <c r="E71" s="9"/>
      <c r="F71" s="34">
        <f>F73+F72</f>
        <v>2786</v>
      </c>
      <c r="G71" s="34">
        <f>G73+G72</f>
        <v>2786</v>
      </c>
      <c r="H71" s="34">
        <f>H73+H72</f>
        <v>2786</v>
      </c>
      <c r="I71" s="34">
        <f>I73+I72</f>
        <v>2786</v>
      </c>
      <c r="J71" s="43">
        <f t="shared" si="5"/>
        <v>100</v>
      </c>
      <c r="K71" s="43">
        <f t="shared" si="5"/>
        <v>100</v>
      </c>
    </row>
    <row r="72" spans="1:11" ht="31.5">
      <c r="A72" s="8" t="s">
        <v>62</v>
      </c>
      <c r="B72" s="9" t="s">
        <v>11</v>
      </c>
      <c r="C72" s="9" t="s">
        <v>5</v>
      </c>
      <c r="D72" s="9" t="s">
        <v>106</v>
      </c>
      <c r="E72" s="9" t="s">
        <v>61</v>
      </c>
      <c r="F72" s="34">
        <v>286</v>
      </c>
      <c r="G72" s="34">
        <v>286</v>
      </c>
      <c r="H72" s="34">
        <v>286</v>
      </c>
      <c r="I72" s="34">
        <v>286</v>
      </c>
      <c r="J72" s="43">
        <f t="shared" si="5"/>
        <v>100</v>
      </c>
      <c r="K72" s="43">
        <f t="shared" si="5"/>
        <v>100</v>
      </c>
    </row>
    <row r="73" spans="1:11" ht="47.25">
      <c r="A73" s="6" t="s">
        <v>69</v>
      </c>
      <c r="B73" s="9" t="s">
        <v>11</v>
      </c>
      <c r="C73" s="9" t="s">
        <v>5</v>
      </c>
      <c r="D73" s="9" t="s">
        <v>106</v>
      </c>
      <c r="E73" s="9" t="s">
        <v>68</v>
      </c>
      <c r="F73" s="34">
        <v>2500</v>
      </c>
      <c r="G73" s="34">
        <v>2500</v>
      </c>
      <c r="H73" s="34">
        <v>2500</v>
      </c>
      <c r="I73" s="34">
        <v>2500</v>
      </c>
      <c r="J73" s="43">
        <f t="shared" si="5"/>
        <v>100</v>
      </c>
      <c r="K73" s="43">
        <f t="shared" si="5"/>
        <v>100</v>
      </c>
    </row>
    <row r="74" spans="1:11" ht="50.25" customHeight="1">
      <c r="A74" s="8" t="s">
        <v>75</v>
      </c>
      <c r="B74" s="9" t="s">
        <v>11</v>
      </c>
      <c r="C74" s="9" t="s">
        <v>5</v>
      </c>
      <c r="D74" s="9" t="s">
        <v>39</v>
      </c>
      <c r="E74" s="9"/>
      <c r="F74" s="34">
        <f>F75</f>
        <v>5393</v>
      </c>
      <c r="G74" s="34"/>
      <c r="H74" s="34">
        <f>H75</f>
        <v>5280.5</v>
      </c>
      <c r="I74" s="34"/>
      <c r="J74" s="43">
        <f t="shared" si="5"/>
        <v>97.91396254403857</v>
      </c>
      <c r="K74" s="42"/>
    </row>
    <row r="75" spans="1:11" ht="31.5">
      <c r="A75" s="8" t="s">
        <v>62</v>
      </c>
      <c r="B75" s="9" t="s">
        <v>11</v>
      </c>
      <c r="C75" s="9" t="s">
        <v>5</v>
      </c>
      <c r="D75" s="9" t="s">
        <v>39</v>
      </c>
      <c r="E75" s="9" t="s">
        <v>61</v>
      </c>
      <c r="F75" s="34">
        <v>5393</v>
      </c>
      <c r="G75" s="40"/>
      <c r="H75" s="34">
        <v>5280.5</v>
      </c>
      <c r="I75" s="34"/>
      <c r="J75" s="43">
        <f aca="true" t="shared" si="6" ref="J75:K90">(H75/F75*100)</f>
        <v>97.91396254403857</v>
      </c>
      <c r="K75" s="42"/>
    </row>
    <row r="76" spans="1:11" ht="62.25" customHeight="1">
      <c r="A76" s="7" t="s">
        <v>76</v>
      </c>
      <c r="B76" s="9"/>
      <c r="C76" s="9"/>
      <c r="D76" s="9"/>
      <c r="E76" s="9"/>
      <c r="F76" s="35">
        <f aca="true" t="shared" si="7" ref="F76:I77">F77</f>
        <v>37136.8</v>
      </c>
      <c r="G76" s="35">
        <f t="shared" si="7"/>
        <v>24306.9</v>
      </c>
      <c r="H76" s="35">
        <f t="shared" si="7"/>
        <v>36811.2</v>
      </c>
      <c r="I76" s="35">
        <f t="shared" si="7"/>
        <v>24197.5</v>
      </c>
      <c r="J76" s="44">
        <f t="shared" si="6"/>
        <v>99.12324163632837</v>
      </c>
      <c r="K76" s="44">
        <f t="shared" si="6"/>
        <v>99.54992203859808</v>
      </c>
    </row>
    <row r="77" spans="1:11" ht="15.75">
      <c r="A77" s="8" t="s">
        <v>73</v>
      </c>
      <c r="B77" s="9" t="s">
        <v>7</v>
      </c>
      <c r="C77" s="9"/>
      <c r="D77" s="9"/>
      <c r="E77" s="9"/>
      <c r="F77" s="34">
        <f t="shared" si="7"/>
        <v>37136.8</v>
      </c>
      <c r="G77" s="34">
        <f t="shared" si="7"/>
        <v>24306.9</v>
      </c>
      <c r="H77" s="34">
        <f t="shared" si="7"/>
        <v>36811.2</v>
      </c>
      <c r="I77" s="34">
        <f t="shared" si="7"/>
        <v>24197.5</v>
      </c>
      <c r="J77" s="43">
        <f t="shared" si="6"/>
        <v>99.12324163632837</v>
      </c>
      <c r="K77" s="43">
        <f t="shared" si="6"/>
        <v>99.54992203859808</v>
      </c>
    </row>
    <row r="78" spans="1:11" ht="15.75">
      <c r="A78" s="6" t="s">
        <v>50</v>
      </c>
      <c r="B78" s="9" t="s">
        <v>7</v>
      </c>
      <c r="C78" s="9" t="s">
        <v>19</v>
      </c>
      <c r="D78" s="9"/>
      <c r="E78" s="9"/>
      <c r="F78" s="34">
        <f>F83+F79+F81</f>
        <v>37136.8</v>
      </c>
      <c r="G78" s="34">
        <f>G83+G79+G81</f>
        <v>24306.9</v>
      </c>
      <c r="H78" s="34">
        <f>H83+H79+H81</f>
        <v>36811.2</v>
      </c>
      <c r="I78" s="34">
        <f>I83+I79+I81</f>
        <v>24197.5</v>
      </c>
      <c r="J78" s="43">
        <f t="shared" si="6"/>
        <v>99.12324163632837</v>
      </c>
      <c r="K78" s="43">
        <f t="shared" si="6"/>
        <v>99.54992203859808</v>
      </c>
    </row>
    <row r="79" spans="1:11" ht="94.5" customHeight="1">
      <c r="A79" s="8" t="s">
        <v>121</v>
      </c>
      <c r="B79" s="9" t="s">
        <v>7</v>
      </c>
      <c r="C79" s="9" t="s">
        <v>19</v>
      </c>
      <c r="D79" s="9" t="s">
        <v>106</v>
      </c>
      <c r="E79" s="41"/>
      <c r="F79" s="34">
        <f>F80</f>
        <v>4165.5</v>
      </c>
      <c r="G79" s="34">
        <f>G80</f>
        <v>4165.5</v>
      </c>
      <c r="H79" s="34">
        <f>H80</f>
        <v>4165.5</v>
      </c>
      <c r="I79" s="34">
        <f>I80</f>
        <v>4165.5</v>
      </c>
      <c r="J79" s="43">
        <f t="shared" si="6"/>
        <v>100</v>
      </c>
      <c r="K79" s="43">
        <f t="shared" si="6"/>
        <v>100</v>
      </c>
    </row>
    <row r="80" spans="1:11" ht="47.25">
      <c r="A80" s="6" t="s">
        <v>69</v>
      </c>
      <c r="B80" s="9" t="s">
        <v>7</v>
      </c>
      <c r="C80" s="9" t="s">
        <v>19</v>
      </c>
      <c r="D80" s="9" t="s">
        <v>106</v>
      </c>
      <c r="E80" s="9" t="s">
        <v>68</v>
      </c>
      <c r="F80" s="37">
        <v>4165.5</v>
      </c>
      <c r="G80" s="34">
        <v>4165.5</v>
      </c>
      <c r="H80" s="37">
        <v>4165.5</v>
      </c>
      <c r="I80" s="34">
        <v>4165.5</v>
      </c>
      <c r="J80" s="43">
        <f t="shared" si="6"/>
        <v>100</v>
      </c>
      <c r="K80" s="43">
        <f t="shared" si="6"/>
        <v>100</v>
      </c>
    </row>
    <row r="81" spans="1:11" ht="63">
      <c r="A81" s="8" t="s">
        <v>76</v>
      </c>
      <c r="B81" s="9" t="s">
        <v>7</v>
      </c>
      <c r="C81" s="9" t="s">
        <v>19</v>
      </c>
      <c r="D81" s="9" t="s">
        <v>122</v>
      </c>
      <c r="E81" s="9"/>
      <c r="F81" s="34">
        <f>F82</f>
        <v>20141.4</v>
      </c>
      <c r="G81" s="34">
        <f>G82</f>
        <v>20141.4</v>
      </c>
      <c r="H81" s="34">
        <f>H82</f>
        <v>20032</v>
      </c>
      <c r="I81" s="34">
        <f>I82</f>
        <v>20032</v>
      </c>
      <c r="J81" s="43">
        <f t="shared" si="6"/>
        <v>99.45684014020871</v>
      </c>
      <c r="K81" s="43">
        <f t="shared" si="6"/>
        <v>99.45684014020871</v>
      </c>
    </row>
    <row r="82" spans="1:11" ht="31.5">
      <c r="A82" s="8" t="s">
        <v>62</v>
      </c>
      <c r="B82" s="9" t="s">
        <v>7</v>
      </c>
      <c r="C82" s="9" t="s">
        <v>19</v>
      </c>
      <c r="D82" s="9" t="s">
        <v>122</v>
      </c>
      <c r="E82" s="9" t="s">
        <v>61</v>
      </c>
      <c r="F82" s="34">
        <v>20141.4</v>
      </c>
      <c r="G82" s="34">
        <v>20141.4</v>
      </c>
      <c r="H82" s="34">
        <v>20032</v>
      </c>
      <c r="I82" s="34">
        <v>20032</v>
      </c>
      <c r="J82" s="43">
        <f t="shared" si="6"/>
        <v>99.45684014020871</v>
      </c>
      <c r="K82" s="43">
        <f t="shared" si="6"/>
        <v>99.45684014020871</v>
      </c>
    </row>
    <row r="83" spans="1:11" ht="63">
      <c r="A83" s="8" t="s">
        <v>76</v>
      </c>
      <c r="B83" s="9" t="s">
        <v>7</v>
      </c>
      <c r="C83" s="9" t="s">
        <v>19</v>
      </c>
      <c r="D83" s="9" t="s">
        <v>36</v>
      </c>
      <c r="E83" s="9"/>
      <c r="F83" s="34">
        <f>F84+F85</f>
        <v>12829.9</v>
      </c>
      <c r="G83" s="34"/>
      <c r="H83" s="34">
        <f>H84+H85</f>
        <v>12613.7</v>
      </c>
      <c r="I83" s="34"/>
      <c r="J83" s="43">
        <f t="shared" si="6"/>
        <v>98.3148738493675</v>
      </c>
      <c r="K83" s="42"/>
    </row>
    <row r="84" spans="1:11" ht="31.5">
      <c r="A84" s="8" t="s">
        <v>62</v>
      </c>
      <c r="B84" s="9" t="s">
        <v>7</v>
      </c>
      <c r="C84" s="9" t="s">
        <v>19</v>
      </c>
      <c r="D84" s="9" t="s">
        <v>36</v>
      </c>
      <c r="E84" s="9" t="s">
        <v>61</v>
      </c>
      <c r="F84" s="34">
        <v>11901.9</v>
      </c>
      <c r="G84" s="40"/>
      <c r="H84" s="34">
        <v>11726</v>
      </c>
      <c r="I84" s="34"/>
      <c r="J84" s="43">
        <f t="shared" si="6"/>
        <v>98.52208470916408</v>
      </c>
      <c r="K84" s="42"/>
    </row>
    <row r="85" spans="1:11" ht="47.25">
      <c r="A85" s="6" t="s">
        <v>69</v>
      </c>
      <c r="B85" s="9" t="s">
        <v>7</v>
      </c>
      <c r="C85" s="9" t="s">
        <v>19</v>
      </c>
      <c r="D85" s="9" t="s">
        <v>36</v>
      </c>
      <c r="E85" s="9" t="s">
        <v>68</v>
      </c>
      <c r="F85" s="37">
        <v>928</v>
      </c>
      <c r="G85" s="40"/>
      <c r="H85" s="34">
        <v>887.7</v>
      </c>
      <c r="I85" s="34"/>
      <c r="J85" s="43">
        <f t="shared" si="6"/>
        <v>95.6573275862069</v>
      </c>
      <c r="K85" s="42"/>
    </row>
    <row r="86" spans="1:11" ht="63">
      <c r="A86" s="7" t="s">
        <v>124</v>
      </c>
      <c r="B86" s="9"/>
      <c r="C86" s="9"/>
      <c r="D86" s="9"/>
      <c r="E86" s="9"/>
      <c r="F86" s="39">
        <f aca="true" t="shared" si="8" ref="F86:I87">F87</f>
        <v>2755.1</v>
      </c>
      <c r="G86" s="39">
        <f t="shared" si="8"/>
        <v>1755.1</v>
      </c>
      <c r="H86" s="39">
        <f t="shared" si="8"/>
        <v>2755.1</v>
      </c>
      <c r="I86" s="39">
        <f t="shared" si="8"/>
        <v>1755.1</v>
      </c>
      <c r="J86" s="44">
        <f t="shared" si="6"/>
        <v>100</v>
      </c>
      <c r="K86" s="44">
        <f t="shared" si="6"/>
        <v>100</v>
      </c>
    </row>
    <row r="87" spans="1:11" ht="15.75">
      <c r="A87" s="8" t="s">
        <v>73</v>
      </c>
      <c r="B87" s="9" t="s">
        <v>7</v>
      </c>
      <c r="C87" s="9"/>
      <c r="D87" s="9"/>
      <c r="E87" s="9"/>
      <c r="F87" s="37">
        <f t="shared" si="8"/>
        <v>2755.1</v>
      </c>
      <c r="G87" s="37">
        <f t="shared" si="8"/>
        <v>1755.1</v>
      </c>
      <c r="H87" s="37">
        <f t="shared" si="8"/>
        <v>2755.1</v>
      </c>
      <c r="I87" s="37">
        <f t="shared" si="8"/>
        <v>1755.1</v>
      </c>
      <c r="J87" s="43">
        <f t="shared" si="6"/>
        <v>100</v>
      </c>
      <c r="K87" s="43">
        <f t="shared" si="6"/>
        <v>100</v>
      </c>
    </row>
    <row r="88" spans="1:11" ht="15.75">
      <c r="A88" s="8" t="s">
        <v>28</v>
      </c>
      <c r="B88" s="9" t="s">
        <v>7</v>
      </c>
      <c r="C88" s="9" t="s">
        <v>10</v>
      </c>
      <c r="D88" s="9"/>
      <c r="E88" s="9"/>
      <c r="F88" s="34">
        <f>SUM(F91+F89+F93)</f>
        <v>2755.1</v>
      </c>
      <c r="G88" s="34">
        <f>SUM(G91+G89+G93)</f>
        <v>1755.1</v>
      </c>
      <c r="H88" s="34">
        <f>SUM(H91+H89+H93)</f>
        <v>2755.1</v>
      </c>
      <c r="I88" s="34">
        <f>SUM(I91+I89+I93)</f>
        <v>1755.1</v>
      </c>
      <c r="J88" s="43">
        <f t="shared" si="6"/>
        <v>100</v>
      </c>
      <c r="K88" s="43">
        <f t="shared" si="6"/>
        <v>100</v>
      </c>
    </row>
    <row r="89" spans="1:11" ht="63">
      <c r="A89" s="8" t="s">
        <v>124</v>
      </c>
      <c r="B89" s="9" t="s">
        <v>7</v>
      </c>
      <c r="C89" s="9" t="s">
        <v>10</v>
      </c>
      <c r="D89" s="9" t="s">
        <v>123</v>
      </c>
      <c r="E89" s="26"/>
      <c r="F89" s="34">
        <f>F90</f>
        <v>526.5</v>
      </c>
      <c r="G89" s="34">
        <f>G90</f>
        <v>526.5</v>
      </c>
      <c r="H89" s="34">
        <f>H90</f>
        <v>526.5</v>
      </c>
      <c r="I89" s="34">
        <f>I90</f>
        <v>526.5</v>
      </c>
      <c r="J89" s="43">
        <f t="shared" si="6"/>
        <v>100</v>
      </c>
      <c r="K89" s="43">
        <f t="shared" si="6"/>
        <v>100</v>
      </c>
    </row>
    <row r="90" spans="1:11" ht="31.5">
      <c r="A90" s="6" t="s">
        <v>60</v>
      </c>
      <c r="B90" s="9" t="s">
        <v>7</v>
      </c>
      <c r="C90" s="9" t="s">
        <v>10</v>
      </c>
      <c r="D90" s="9" t="s">
        <v>123</v>
      </c>
      <c r="E90" s="26" t="s">
        <v>59</v>
      </c>
      <c r="F90" s="34">
        <v>526.5</v>
      </c>
      <c r="G90" s="34">
        <v>526.5</v>
      </c>
      <c r="H90" s="34">
        <v>526.5</v>
      </c>
      <c r="I90" s="34">
        <v>526.5</v>
      </c>
      <c r="J90" s="43">
        <f t="shared" si="6"/>
        <v>100</v>
      </c>
      <c r="K90" s="43">
        <f t="shared" si="6"/>
        <v>100</v>
      </c>
    </row>
    <row r="91" spans="1:11" ht="63">
      <c r="A91" s="8" t="s">
        <v>74</v>
      </c>
      <c r="B91" s="9" t="s">
        <v>7</v>
      </c>
      <c r="C91" s="9" t="s">
        <v>10</v>
      </c>
      <c r="D91" s="9" t="s">
        <v>34</v>
      </c>
      <c r="E91" s="9"/>
      <c r="F91" s="34">
        <f>SUM(F92)</f>
        <v>1000</v>
      </c>
      <c r="G91" s="34"/>
      <c r="H91" s="34">
        <f>SUM(H92)</f>
        <v>1000</v>
      </c>
      <c r="I91" s="34"/>
      <c r="J91" s="43">
        <f aca="true" t="shared" si="9" ref="J91:K106">(H91/F91*100)</f>
        <v>100</v>
      </c>
      <c r="K91" s="42"/>
    </row>
    <row r="92" spans="1:11" ht="31.5">
      <c r="A92" s="6" t="s">
        <v>60</v>
      </c>
      <c r="B92" s="9" t="s">
        <v>7</v>
      </c>
      <c r="C92" s="9" t="s">
        <v>10</v>
      </c>
      <c r="D92" s="9" t="s">
        <v>34</v>
      </c>
      <c r="E92" s="9" t="s">
        <v>59</v>
      </c>
      <c r="F92" s="34">
        <v>1000</v>
      </c>
      <c r="G92" s="40"/>
      <c r="H92" s="34">
        <v>1000</v>
      </c>
      <c r="I92" s="34"/>
      <c r="J92" s="43">
        <f t="shared" si="9"/>
        <v>100</v>
      </c>
      <c r="K92" s="42"/>
    </row>
    <row r="93" spans="1:11" ht="63">
      <c r="A93" s="8" t="s">
        <v>124</v>
      </c>
      <c r="B93" s="9" t="s">
        <v>7</v>
      </c>
      <c r="C93" s="9" t="s">
        <v>10</v>
      </c>
      <c r="D93" s="9" t="s">
        <v>125</v>
      </c>
      <c r="E93" s="9"/>
      <c r="F93" s="34">
        <f>F94</f>
        <v>1228.6</v>
      </c>
      <c r="G93" s="34">
        <f>G94</f>
        <v>1228.6</v>
      </c>
      <c r="H93" s="34">
        <f>H94</f>
        <v>1228.6</v>
      </c>
      <c r="I93" s="34">
        <f>I94</f>
        <v>1228.6</v>
      </c>
      <c r="J93" s="43">
        <f t="shared" si="9"/>
        <v>100</v>
      </c>
      <c r="K93" s="43">
        <f t="shared" si="9"/>
        <v>100</v>
      </c>
    </row>
    <row r="94" spans="1:11" ht="31.5">
      <c r="A94" s="6" t="s">
        <v>60</v>
      </c>
      <c r="B94" s="9" t="s">
        <v>7</v>
      </c>
      <c r="C94" s="9" t="s">
        <v>10</v>
      </c>
      <c r="D94" s="9" t="s">
        <v>125</v>
      </c>
      <c r="E94" s="9" t="s">
        <v>59</v>
      </c>
      <c r="F94" s="34">
        <v>1228.6</v>
      </c>
      <c r="G94" s="34">
        <v>1228.6</v>
      </c>
      <c r="H94" s="34">
        <v>1228.6</v>
      </c>
      <c r="I94" s="34">
        <v>1228.6</v>
      </c>
      <c r="J94" s="43">
        <f t="shared" si="9"/>
        <v>100</v>
      </c>
      <c r="K94" s="43">
        <f t="shared" si="9"/>
        <v>100</v>
      </c>
    </row>
    <row r="95" spans="1:11" ht="79.5" customHeight="1">
      <c r="A95" s="5" t="s">
        <v>126</v>
      </c>
      <c r="B95" s="9"/>
      <c r="C95" s="9"/>
      <c r="D95" s="9"/>
      <c r="E95" s="9"/>
      <c r="F95" s="35">
        <f aca="true" t="shared" si="10" ref="F95:I96">F96</f>
        <v>165162.3</v>
      </c>
      <c r="G95" s="35">
        <f t="shared" si="10"/>
        <v>157456.3</v>
      </c>
      <c r="H95" s="35">
        <f t="shared" si="10"/>
        <v>165162.3</v>
      </c>
      <c r="I95" s="35">
        <f t="shared" si="10"/>
        <v>157456.3</v>
      </c>
      <c r="J95" s="44">
        <f t="shared" si="9"/>
        <v>100</v>
      </c>
      <c r="K95" s="44">
        <f t="shared" si="9"/>
        <v>100</v>
      </c>
    </row>
    <row r="96" spans="1:11" ht="15.75">
      <c r="A96" s="6" t="s">
        <v>80</v>
      </c>
      <c r="B96" s="9" t="s">
        <v>11</v>
      </c>
      <c r="C96" s="9"/>
      <c r="D96" s="9"/>
      <c r="E96" s="9"/>
      <c r="F96" s="34">
        <f t="shared" si="10"/>
        <v>165162.3</v>
      </c>
      <c r="G96" s="34">
        <f t="shared" si="10"/>
        <v>157456.3</v>
      </c>
      <c r="H96" s="34">
        <f t="shared" si="10"/>
        <v>165162.3</v>
      </c>
      <c r="I96" s="34">
        <f t="shared" si="10"/>
        <v>157456.3</v>
      </c>
      <c r="J96" s="43">
        <f t="shared" si="9"/>
        <v>100</v>
      </c>
      <c r="K96" s="43">
        <f t="shared" si="9"/>
        <v>100</v>
      </c>
    </row>
    <row r="97" spans="1:11" ht="15.75">
      <c r="A97" s="6" t="s">
        <v>25</v>
      </c>
      <c r="B97" s="9" t="s">
        <v>11</v>
      </c>
      <c r="C97" s="9" t="s">
        <v>4</v>
      </c>
      <c r="D97" s="9"/>
      <c r="E97" s="9"/>
      <c r="F97" s="34">
        <f>F100+F98+F102</f>
        <v>165162.3</v>
      </c>
      <c r="G97" s="34">
        <f>G100+G98+G102</f>
        <v>157456.3</v>
      </c>
      <c r="H97" s="34">
        <f>H100+H98+H102</f>
        <v>165162.3</v>
      </c>
      <c r="I97" s="34">
        <f>I100+I98+I102</f>
        <v>157456.3</v>
      </c>
      <c r="J97" s="43">
        <f t="shared" si="9"/>
        <v>100</v>
      </c>
      <c r="K97" s="43">
        <f t="shared" si="9"/>
        <v>100</v>
      </c>
    </row>
    <row r="98" spans="1:11" ht="108" customHeight="1">
      <c r="A98" s="6" t="s">
        <v>131</v>
      </c>
      <c r="B98" s="9" t="s">
        <v>11</v>
      </c>
      <c r="C98" s="9" t="s">
        <v>4</v>
      </c>
      <c r="D98" s="9" t="s">
        <v>106</v>
      </c>
      <c r="E98" s="9"/>
      <c r="F98" s="34">
        <f>F99</f>
        <v>11042.2</v>
      </c>
      <c r="G98" s="34">
        <f>G99</f>
        <v>11042.2</v>
      </c>
      <c r="H98" s="34">
        <f>H99</f>
        <v>11042.2</v>
      </c>
      <c r="I98" s="34">
        <f>I99</f>
        <v>11042.2</v>
      </c>
      <c r="J98" s="43">
        <f t="shared" si="9"/>
        <v>100</v>
      </c>
      <c r="K98" s="43">
        <f t="shared" si="9"/>
        <v>100</v>
      </c>
    </row>
    <row r="99" spans="1:11" ht="47.25">
      <c r="A99" s="6" t="s">
        <v>69</v>
      </c>
      <c r="B99" s="9" t="s">
        <v>11</v>
      </c>
      <c r="C99" s="9" t="s">
        <v>4</v>
      </c>
      <c r="D99" s="9" t="s">
        <v>106</v>
      </c>
      <c r="E99" s="9" t="s">
        <v>68</v>
      </c>
      <c r="F99" s="34">
        <v>11042.2</v>
      </c>
      <c r="G99" s="34">
        <v>11042.2</v>
      </c>
      <c r="H99" s="34">
        <v>11042.2</v>
      </c>
      <c r="I99" s="34">
        <v>11042.2</v>
      </c>
      <c r="J99" s="43">
        <f t="shared" si="9"/>
        <v>100</v>
      </c>
      <c r="K99" s="43">
        <f t="shared" si="9"/>
        <v>100</v>
      </c>
    </row>
    <row r="100" spans="1:11" ht="111" customHeight="1">
      <c r="A100" s="6" t="s">
        <v>127</v>
      </c>
      <c r="B100" s="9" t="s">
        <v>11</v>
      </c>
      <c r="C100" s="9" t="s">
        <v>4</v>
      </c>
      <c r="D100" s="9" t="s">
        <v>128</v>
      </c>
      <c r="E100" s="9"/>
      <c r="F100" s="34">
        <f>F101</f>
        <v>69693.1</v>
      </c>
      <c r="G100" s="34">
        <f>G101</f>
        <v>61987.1</v>
      </c>
      <c r="H100" s="34">
        <f>H101</f>
        <v>69693.1</v>
      </c>
      <c r="I100" s="34">
        <f>I101</f>
        <v>61987.1</v>
      </c>
      <c r="J100" s="43">
        <f t="shared" si="9"/>
        <v>100</v>
      </c>
      <c r="K100" s="43">
        <f t="shared" si="9"/>
        <v>100</v>
      </c>
    </row>
    <row r="101" spans="1:11" ht="47.25">
      <c r="A101" s="6" t="s">
        <v>69</v>
      </c>
      <c r="B101" s="9" t="s">
        <v>11</v>
      </c>
      <c r="C101" s="9" t="s">
        <v>4</v>
      </c>
      <c r="D101" s="9" t="s">
        <v>128</v>
      </c>
      <c r="E101" s="9" t="s">
        <v>68</v>
      </c>
      <c r="F101" s="34">
        <v>69693.1</v>
      </c>
      <c r="G101" s="34">
        <v>61987.1</v>
      </c>
      <c r="H101" s="34">
        <v>69693.1</v>
      </c>
      <c r="I101" s="34">
        <v>61987.1</v>
      </c>
      <c r="J101" s="43">
        <f t="shared" si="9"/>
        <v>100</v>
      </c>
      <c r="K101" s="43">
        <f t="shared" si="9"/>
        <v>100</v>
      </c>
    </row>
    <row r="102" spans="1:11" ht="141.75">
      <c r="A102" s="6" t="s">
        <v>129</v>
      </c>
      <c r="B102" s="9" t="s">
        <v>11</v>
      </c>
      <c r="C102" s="9" t="s">
        <v>4</v>
      </c>
      <c r="D102" s="9" t="s">
        <v>130</v>
      </c>
      <c r="E102" s="9"/>
      <c r="F102" s="34">
        <f>F103</f>
        <v>84427</v>
      </c>
      <c r="G102" s="34">
        <f>G103</f>
        <v>84427</v>
      </c>
      <c r="H102" s="34">
        <f>H103</f>
        <v>84427</v>
      </c>
      <c r="I102" s="34">
        <f>I103</f>
        <v>84427</v>
      </c>
      <c r="J102" s="43">
        <f t="shared" si="9"/>
        <v>100</v>
      </c>
      <c r="K102" s="43">
        <f t="shared" si="9"/>
        <v>100</v>
      </c>
    </row>
    <row r="103" spans="1:11" ht="47.25">
      <c r="A103" s="6" t="s">
        <v>69</v>
      </c>
      <c r="B103" s="9" t="s">
        <v>11</v>
      </c>
      <c r="C103" s="9" t="s">
        <v>4</v>
      </c>
      <c r="D103" s="9" t="s">
        <v>130</v>
      </c>
      <c r="E103" s="9" t="s">
        <v>68</v>
      </c>
      <c r="F103" s="34">
        <v>84427</v>
      </c>
      <c r="G103" s="34">
        <v>84427</v>
      </c>
      <c r="H103" s="34">
        <v>84427</v>
      </c>
      <c r="I103" s="34">
        <v>84427</v>
      </c>
      <c r="J103" s="43">
        <f t="shared" si="9"/>
        <v>100</v>
      </c>
      <c r="K103" s="43">
        <f t="shared" si="9"/>
        <v>100</v>
      </c>
    </row>
    <row r="104" spans="1:11" ht="48" customHeight="1">
      <c r="A104" s="5" t="s">
        <v>77</v>
      </c>
      <c r="B104" s="9"/>
      <c r="C104" s="9"/>
      <c r="D104" s="9"/>
      <c r="E104" s="9"/>
      <c r="F104" s="35">
        <f>F105</f>
        <v>40114.5</v>
      </c>
      <c r="G104" s="35">
        <f>G105</f>
        <v>35766.5</v>
      </c>
      <c r="H104" s="35">
        <f>H105</f>
        <v>33983.600000000006</v>
      </c>
      <c r="I104" s="35">
        <f>I105</f>
        <v>30531</v>
      </c>
      <c r="J104" s="44">
        <f t="shared" si="9"/>
        <v>84.71649902155083</v>
      </c>
      <c r="K104" s="44">
        <f t="shared" si="9"/>
        <v>85.36200075489634</v>
      </c>
    </row>
    <row r="105" spans="1:11" ht="15.75">
      <c r="A105" s="6" t="s">
        <v>80</v>
      </c>
      <c r="B105" s="9" t="s">
        <v>11</v>
      </c>
      <c r="C105" s="9"/>
      <c r="D105" s="9"/>
      <c r="E105" s="9"/>
      <c r="F105" s="34">
        <f>F106+F111+F114</f>
        <v>40114.5</v>
      </c>
      <c r="G105" s="34">
        <f>G106+G111+G114</f>
        <v>35766.5</v>
      </c>
      <c r="H105" s="34">
        <f>H106+H111+H114</f>
        <v>33983.600000000006</v>
      </c>
      <c r="I105" s="34">
        <f>I106+I111+I114</f>
        <v>30531</v>
      </c>
      <c r="J105" s="43">
        <f t="shared" si="9"/>
        <v>84.71649902155083</v>
      </c>
      <c r="K105" s="43">
        <f t="shared" si="9"/>
        <v>85.36200075489634</v>
      </c>
    </row>
    <row r="106" spans="1:11" ht="15.75">
      <c r="A106" s="6" t="s">
        <v>25</v>
      </c>
      <c r="B106" s="9" t="s">
        <v>11</v>
      </c>
      <c r="C106" s="9" t="s">
        <v>4</v>
      </c>
      <c r="D106" s="9"/>
      <c r="E106" s="9"/>
      <c r="F106" s="34">
        <f>F109+F107</f>
        <v>6384</v>
      </c>
      <c r="G106" s="34">
        <f>G109+G107</f>
        <v>6384</v>
      </c>
      <c r="H106" s="34">
        <f>H109+H107</f>
        <v>6383.6</v>
      </c>
      <c r="I106" s="34">
        <f>I109+I107</f>
        <v>6383.6</v>
      </c>
      <c r="J106" s="43">
        <f t="shared" si="9"/>
        <v>99.9937343358396</v>
      </c>
      <c r="K106" s="43">
        <f t="shared" si="9"/>
        <v>99.9937343358396</v>
      </c>
    </row>
    <row r="107" spans="1:11" ht="110.25">
      <c r="A107" s="6" t="s">
        <v>132</v>
      </c>
      <c r="B107" s="9" t="s">
        <v>11</v>
      </c>
      <c r="C107" s="9" t="s">
        <v>4</v>
      </c>
      <c r="D107" s="9" t="s">
        <v>133</v>
      </c>
      <c r="E107" s="9"/>
      <c r="F107" s="34">
        <f>F108</f>
        <v>5320</v>
      </c>
      <c r="G107" s="34">
        <f>G108</f>
        <v>5320</v>
      </c>
      <c r="H107" s="34">
        <f>H108</f>
        <v>5319.6</v>
      </c>
      <c r="I107" s="34">
        <f>I108</f>
        <v>5319.6</v>
      </c>
      <c r="J107" s="43">
        <f aca="true" t="shared" si="11" ref="J107:K119">(H107/F107*100)</f>
        <v>99.99248120300751</v>
      </c>
      <c r="K107" s="43">
        <f t="shared" si="11"/>
        <v>99.99248120300751</v>
      </c>
    </row>
    <row r="108" spans="1:11" ht="47.25">
      <c r="A108" s="6" t="s">
        <v>69</v>
      </c>
      <c r="B108" s="9" t="s">
        <v>11</v>
      </c>
      <c r="C108" s="9" t="s">
        <v>4</v>
      </c>
      <c r="D108" s="9" t="s">
        <v>133</v>
      </c>
      <c r="E108" s="9" t="s">
        <v>68</v>
      </c>
      <c r="F108" s="34">
        <v>5320</v>
      </c>
      <c r="G108" s="34">
        <v>5320</v>
      </c>
      <c r="H108" s="34">
        <v>5319.6</v>
      </c>
      <c r="I108" s="34">
        <v>5319.6</v>
      </c>
      <c r="J108" s="43">
        <f t="shared" si="11"/>
        <v>99.99248120300751</v>
      </c>
      <c r="K108" s="43">
        <f t="shared" si="11"/>
        <v>99.99248120300751</v>
      </c>
    </row>
    <row r="109" spans="1:11" ht="110.25">
      <c r="A109" s="6" t="s">
        <v>132</v>
      </c>
      <c r="B109" s="9" t="s">
        <v>11</v>
      </c>
      <c r="C109" s="9" t="s">
        <v>4</v>
      </c>
      <c r="D109" s="9" t="s">
        <v>134</v>
      </c>
      <c r="E109" s="9"/>
      <c r="F109" s="34">
        <f>F110</f>
        <v>1064</v>
      </c>
      <c r="G109" s="34">
        <f>G110</f>
        <v>1064</v>
      </c>
      <c r="H109" s="34">
        <f>H110</f>
        <v>1064</v>
      </c>
      <c r="I109" s="34">
        <f>I110</f>
        <v>1064</v>
      </c>
      <c r="J109" s="43">
        <f t="shared" si="11"/>
        <v>100</v>
      </c>
      <c r="K109" s="43">
        <f t="shared" si="11"/>
        <v>100</v>
      </c>
    </row>
    <row r="110" spans="1:11" ht="47.25">
      <c r="A110" s="6" t="s">
        <v>69</v>
      </c>
      <c r="B110" s="9" t="s">
        <v>11</v>
      </c>
      <c r="C110" s="9" t="s">
        <v>4</v>
      </c>
      <c r="D110" s="9" t="s">
        <v>134</v>
      </c>
      <c r="E110" s="9" t="s">
        <v>68</v>
      </c>
      <c r="F110" s="34">
        <v>1064</v>
      </c>
      <c r="G110" s="34">
        <v>1064</v>
      </c>
      <c r="H110" s="34">
        <v>1064</v>
      </c>
      <c r="I110" s="34">
        <v>1064</v>
      </c>
      <c r="J110" s="43">
        <f t="shared" si="11"/>
        <v>100</v>
      </c>
      <c r="K110" s="43">
        <f t="shared" si="11"/>
        <v>100</v>
      </c>
    </row>
    <row r="111" spans="1:11" ht="15.75">
      <c r="A111" s="8" t="s">
        <v>12</v>
      </c>
      <c r="B111" s="9" t="s">
        <v>11</v>
      </c>
      <c r="C111" s="9" t="s">
        <v>6</v>
      </c>
      <c r="D111" s="9"/>
      <c r="E111" s="9"/>
      <c r="F111" s="34">
        <f>F112</f>
        <v>1650</v>
      </c>
      <c r="G111" s="34"/>
      <c r="H111" s="34">
        <f>H112</f>
        <v>1054.6</v>
      </c>
      <c r="I111" s="34"/>
      <c r="J111" s="43">
        <f t="shared" si="11"/>
        <v>63.915151515151514</v>
      </c>
      <c r="K111" s="42"/>
    </row>
    <row r="112" spans="1:11" ht="47.25">
      <c r="A112" s="6" t="s">
        <v>77</v>
      </c>
      <c r="B112" s="9" t="s">
        <v>11</v>
      </c>
      <c r="C112" s="9" t="s">
        <v>6</v>
      </c>
      <c r="D112" s="9" t="s">
        <v>42</v>
      </c>
      <c r="E112" s="9"/>
      <c r="F112" s="34">
        <f>F113</f>
        <v>1650</v>
      </c>
      <c r="G112" s="34"/>
      <c r="H112" s="34">
        <f>H113</f>
        <v>1054.6</v>
      </c>
      <c r="I112" s="34"/>
      <c r="J112" s="43">
        <f t="shared" si="11"/>
        <v>63.915151515151514</v>
      </c>
      <c r="K112" s="42"/>
    </row>
    <row r="113" spans="1:11" ht="47.25">
      <c r="A113" s="6" t="s">
        <v>69</v>
      </c>
      <c r="B113" s="9" t="s">
        <v>11</v>
      </c>
      <c r="C113" s="9" t="s">
        <v>6</v>
      </c>
      <c r="D113" s="9" t="s">
        <v>42</v>
      </c>
      <c r="E113" s="9" t="s">
        <v>68</v>
      </c>
      <c r="F113" s="34">
        <v>1650</v>
      </c>
      <c r="G113" s="34"/>
      <c r="H113" s="34">
        <v>1054.6</v>
      </c>
      <c r="I113" s="34"/>
      <c r="J113" s="43">
        <f t="shared" si="11"/>
        <v>63.915151515151514</v>
      </c>
      <c r="K113" s="42"/>
    </row>
    <row r="114" spans="1:11" ht="15.75">
      <c r="A114" s="8" t="s">
        <v>82</v>
      </c>
      <c r="B114" s="9" t="s">
        <v>16</v>
      </c>
      <c r="C114" s="9"/>
      <c r="D114" s="9"/>
      <c r="E114" s="9"/>
      <c r="F114" s="34">
        <f>F115</f>
        <v>32080.5</v>
      </c>
      <c r="G114" s="34">
        <f>G115</f>
        <v>29382.5</v>
      </c>
      <c r="H114" s="34">
        <f>H115</f>
        <v>26545.4</v>
      </c>
      <c r="I114" s="34">
        <f>I115</f>
        <v>24147.4</v>
      </c>
      <c r="J114" s="43">
        <f t="shared" si="11"/>
        <v>82.74621654899394</v>
      </c>
      <c r="K114" s="43">
        <f t="shared" si="11"/>
        <v>82.18293201735727</v>
      </c>
    </row>
    <row r="115" spans="1:11" ht="15.75">
      <c r="A115" s="8" t="s">
        <v>117</v>
      </c>
      <c r="B115" s="9" t="s">
        <v>16</v>
      </c>
      <c r="C115" s="9" t="s">
        <v>4</v>
      </c>
      <c r="D115" s="9"/>
      <c r="E115" s="9"/>
      <c r="F115" s="34">
        <f>F118+F116</f>
        <v>32080.5</v>
      </c>
      <c r="G115" s="34">
        <f>G118+G116</f>
        <v>29382.5</v>
      </c>
      <c r="H115" s="34">
        <f>H118+H116</f>
        <v>26545.4</v>
      </c>
      <c r="I115" s="34">
        <f>I118+I116</f>
        <v>24147.4</v>
      </c>
      <c r="J115" s="43">
        <f t="shared" si="11"/>
        <v>82.74621654899394</v>
      </c>
      <c r="K115" s="43">
        <f t="shared" si="11"/>
        <v>82.18293201735727</v>
      </c>
    </row>
    <row r="116" spans="1:11" ht="47.25">
      <c r="A116" s="6" t="s">
        <v>77</v>
      </c>
      <c r="B116" s="9" t="s">
        <v>16</v>
      </c>
      <c r="C116" s="9" t="s">
        <v>4</v>
      </c>
      <c r="D116" s="9" t="s">
        <v>42</v>
      </c>
      <c r="E116" s="9"/>
      <c r="F116" s="34">
        <f>F117</f>
        <v>2698</v>
      </c>
      <c r="G116" s="34"/>
      <c r="H116" s="34">
        <f>H117</f>
        <v>2398</v>
      </c>
      <c r="I116" s="34"/>
      <c r="J116" s="43">
        <f t="shared" si="11"/>
        <v>88.88065233506302</v>
      </c>
      <c r="K116" s="42"/>
    </row>
    <row r="117" spans="1:11" ht="47.25">
      <c r="A117" s="6" t="s">
        <v>69</v>
      </c>
      <c r="B117" s="9" t="s">
        <v>16</v>
      </c>
      <c r="C117" s="9" t="s">
        <v>4</v>
      </c>
      <c r="D117" s="9" t="s">
        <v>42</v>
      </c>
      <c r="E117" s="9" t="s">
        <v>68</v>
      </c>
      <c r="F117" s="34">
        <v>2698</v>
      </c>
      <c r="G117" s="34"/>
      <c r="H117" s="34">
        <v>2398</v>
      </c>
      <c r="I117" s="34"/>
      <c r="J117" s="43">
        <f t="shared" si="11"/>
        <v>88.88065233506302</v>
      </c>
      <c r="K117" s="42"/>
    </row>
    <row r="118" spans="1:11" ht="47.25">
      <c r="A118" s="6" t="s">
        <v>77</v>
      </c>
      <c r="B118" s="9" t="s">
        <v>16</v>
      </c>
      <c r="C118" s="9" t="s">
        <v>4</v>
      </c>
      <c r="D118" s="9" t="s">
        <v>135</v>
      </c>
      <c r="E118" s="9"/>
      <c r="F118" s="34">
        <f>SUM(F119)</f>
        <v>29382.5</v>
      </c>
      <c r="G118" s="34">
        <f>SUM(G119)</f>
        <v>29382.5</v>
      </c>
      <c r="H118" s="34">
        <f>SUM(H119)</f>
        <v>24147.4</v>
      </c>
      <c r="I118" s="34">
        <f>SUM(I119)</f>
        <v>24147.4</v>
      </c>
      <c r="J118" s="43">
        <f t="shared" si="11"/>
        <v>82.18293201735727</v>
      </c>
      <c r="K118" s="43">
        <f t="shared" si="11"/>
        <v>82.18293201735727</v>
      </c>
    </row>
    <row r="119" spans="1:11" ht="47.25">
      <c r="A119" s="6" t="s">
        <v>69</v>
      </c>
      <c r="B119" s="9" t="s">
        <v>16</v>
      </c>
      <c r="C119" s="9" t="s">
        <v>4</v>
      </c>
      <c r="D119" s="9" t="s">
        <v>135</v>
      </c>
      <c r="E119" s="9" t="s">
        <v>68</v>
      </c>
      <c r="F119" s="34">
        <v>29382.5</v>
      </c>
      <c r="G119" s="34">
        <v>29382.5</v>
      </c>
      <c r="H119" s="34">
        <v>24147.4</v>
      </c>
      <c r="I119" s="34">
        <v>24147.4</v>
      </c>
      <c r="J119" s="43">
        <f t="shared" si="11"/>
        <v>82.18293201735727</v>
      </c>
      <c r="K119" s="43">
        <f t="shared" si="11"/>
        <v>82.18293201735727</v>
      </c>
    </row>
    <row r="120" spans="1:11" ht="63">
      <c r="A120" s="5" t="s">
        <v>78</v>
      </c>
      <c r="B120" s="9"/>
      <c r="C120" s="9"/>
      <c r="D120" s="9"/>
      <c r="E120" s="9"/>
      <c r="F120" s="35">
        <f>F121</f>
        <v>2000</v>
      </c>
      <c r="G120" s="35"/>
      <c r="H120" s="34"/>
      <c r="I120" s="34"/>
      <c r="J120" s="43"/>
      <c r="K120" s="42"/>
    </row>
    <row r="121" spans="1:11" ht="15.75">
      <c r="A121" s="6" t="s">
        <v>80</v>
      </c>
      <c r="B121" s="9" t="s">
        <v>11</v>
      </c>
      <c r="C121" s="9"/>
      <c r="D121" s="9"/>
      <c r="E121" s="9"/>
      <c r="F121" s="34">
        <f>F122</f>
        <v>2000</v>
      </c>
      <c r="G121" s="34"/>
      <c r="H121" s="34"/>
      <c r="I121" s="34"/>
      <c r="J121" s="43"/>
      <c r="K121" s="42"/>
    </row>
    <row r="122" spans="1:11" ht="15.75">
      <c r="A122" s="8" t="s">
        <v>12</v>
      </c>
      <c r="B122" s="9" t="s">
        <v>11</v>
      </c>
      <c r="C122" s="9" t="s">
        <v>6</v>
      </c>
      <c r="D122" s="9"/>
      <c r="E122" s="9"/>
      <c r="F122" s="34">
        <f>F123</f>
        <v>2000</v>
      </c>
      <c r="G122" s="34"/>
      <c r="H122" s="34"/>
      <c r="I122" s="34"/>
      <c r="J122" s="43"/>
      <c r="K122" s="42"/>
    </row>
    <row r="123" spans="1:11" ht="63">
      <c r="A123" s="6" t="s">
        <v>161</v>
      </c>
      <c r="B123" s="9" t="s">
        <v>11</v>
      </c>
      <c r="C123" s="9" t="s">
        <v>6</v>
      </c>
      <c r="D123" s="9" t="s">
        <v>136</v>
      </c>
      <c r="E123" s="9"/>
      <c r="F123" s="34">
        <f>SUM(F124)</f>
        <v>2000</v>
      </c>
      <c r="G123" s="34"/>
      <c r="H123" s="34"/>
      <c r="I123" s="34"/>
      <c r="J123" s="43"/>
      <c r="K123" s="42"/>
    </row>
    <row r="124" spans="1:11" ht="31.5">
      <c r="A124" s="8" t="s">
        <v>62</v>
      </c>
      <c r="B124" s="9" t="s">
        <v>11</v>
      </c>
      <c r="C124" s="9" t="s">
        <v>6</v>
      </c>
      <c r="D124" s="9" t="s">
        <v>136</v>
      </c>
      <c r="E124" s="9" t="s">
        <v>61</v>
      </c>
      <c r="F124" s="34">
        <v>2000</v>
      </c>
      <c r="G124" s="34"/>
      <c r="H124" s="34"/>
      <c r="I124" s="34"/>
      <c r="J124" s="43"/>
      <c r="K124" s="42"/>
    </row>
    <row r="125" spans="1:11" ht="47.25" customHeight="1">
      <c r="A125" s="30" t="s">
        <v>137</v>
      </c>
      <c r="B125" s="26"/>
      <c r="C125" s="26"/>
      <c r="D125" s="26"/>
      <c r="E125" s="26"/>
      <c r="F125" s="39">
        <f aca="true" t="shared" si="12" ref="F125:I126">F126</f>
        <v>51150.600000000006</v>
      </c>
      <c r="G125" s="39">
        <f t="shared" si="12"/>
        <v>50347.5</v>
      </c>
      <c r="H125" s="39">
        <f t="shared" si="12"/>
        <v>2926.5</v>
      </c>
      <c r="I125" s="39">
        <f t="shared" si="12"/>
        <v>2235.4</v>
      </c>
      <c r="J125" s="44">
        <f aca="true" t="shared" si="13" ref="J125:K138">(H125/F125*100)</f>
        <v>5.721340512134755</v>
      </c>
      <c r="K125" s="44">
        <f t="shared" si="13"/>
        <v>4.439942400317792</v>
      </c>
    </row>
    <row r="126" spans="1:11" ht="15.75">
      <c r="A126" s="6" t="s">
        <v>80</v>
      </c>
      <c r="B126" s="9" t="s">
        <v>11</v>
      </c>
      <c r="C126" s="9"/>
      <c r="D126" s="9"/>
      <c r="E126" s="9"/>
      <c r="F126" s="34">
        <f t="shared" si="12"/>
        <v>51150.600000000006</v>
      </c>
      <c r="G126" s="34">
        <f t="shared" si="12"/>
        <v>50347.5</v>
      </c>
      <c r="H126" s="34">
        <f t="shared" si="12"/>
        <v>2926.5</v>
      </c>
      <c r="I126" s="34">
        <f t="shared" si="12"/>
        <v>2235.4</v>
      </c>
      <c r="J126" s="43">
        <f t="shared" si="13"/>
        <v>5.721340512134755</v>
      </c>
      <c r="K126" s="43">
        <f t="shared" si="13"/>
        <v>4.439942400317792</v>
      </c>
    </row>
    <row r="127" spans="1:11" ht="15.75">
      <c r="A127" s="8" t="s">
        <v>12</v>
      </c>
      <c r="B127" s="9" t="s">
        <v>11</v>
      </c>
      <c r="C127" s="9" t="s">
        <v>6</v>
      </c>
      <c r="D127" s="9"/>
      <c r="E127" s="9"/>
      <c r="F127" s="34">
        <f>F130+F128</f>
        <v>51150.600000000006</v>
      </c>
      <c r="G127" s="34">
        <f>G130+G128</f>
        <v>50347.5</v>
      </c>
      <c r="H127" s="34">
        <f>H130+H128</f>
        <v>2926.5</v>
      </c>
      <c r="I127" s="34">
        <f>I130+I128</f>
        <v>2235.4</v>
      </c>
      <c r="J127" s="43">
        <f t="shared" si="13"/>
        <v>5.721340512134755</v>
      </c>
      <c r="K127" s="43">
        <f t="shared" si="13"/>
        <v>4.439942400317792</v>
      </c>
    </row>
    <row r="128" spans="1:11" ht="49.5" customHeight="1">
      <c r="A128" s="27" t="s">
        <v>137</v>
      </c>
      <c r="B128" s="9" t="s">
        <v>11</v>
      </c>
      <c r="C128" s="9" t="s">
        <v>6</v>
      </c>
      <c r="D128" s="9" t="s">
        <v>106</v>
      </c>
      <c r="E128" s="9"/>
      <c r="F128" s="34">
        <f>F129</f>
        <v>2235.4</v>
      </c>
      <c r="G128" s="34">
        <f>G129</f>
        <v>2235.4</v>
      </c>
      <c r="H128" s="34">
        <f>H129</f>
        <v>2235.4</v>
      </c>
      <c r="I128" s="34">
        <f>I129</f>
        <v>2235.4</v>
      </c>
      <c r="J128" s="43">
        <f t="shared" si="13"/>
        <v>100</v>
      </c>
      <c r="K128" s="43">
        <f t="shared" si="13"/>
        <v>100</v>
      </c>
    </row>
    <row r="129" spans="1:11" ht="47.25">
      <c r="A129" s="6" t="s">
        <v>69</v>
      </c>
      <c r="B129" s="9" t="s">
        <v>11</v>
      </c>
      <c r="C129" s="9" t="s">
        <v>6</v>
      </c>
      <c r="D129" s="9" t="s">
        <v>106</v>
      </c>
      <c r="E129" s="9" t="s">
        <v>68</v>
      </c>
      <c r="F129" s="34">
        <v>2235.4</v>
      </c>
      <c r="G129" s="34">
        <v>2235.4</v>
      </c>
      <c r="H129" s="34">
        <v>2235.4</v>
      </c>
      <c r="I129" s="34">
        <v>2235.4</v>
      </c>
      <c r="J129" s="43">
        <f t="shared" si="13"/>
        <v>100</v>
      </c>
      <c r="K129" s="43">
        <f t="shared" si="13"/>
        <v>100</v>
      </c>
    </row>
    <row r="130" spans="1:11" ht="49.5" customHeight="1">
      <c r="A130" s="27" t="s">
        <v>137</v>
      </c>
      <c r="B130" s="9" t="s">
        <v>11</v>
      </c>
      <c r="C130" s="9" t="s">
        <v>6</v>
      </c>
      <c r="D130" s="9" t="s">
        <v>138</v>
      </c>
      <c r="E130" s="9"/>
      <c r="F130" s="34">
        <f>F132+F131</f>
        <v>48915.200000000004</v>
      </c>
      <c r="G130" s="34">
        <f>G132+G131</f>
        <v>48112.1</v>
      </c>
      <c r="H130" s="34">
        <f>H132+H131</f>
        <v>691.1</v>
      </c>
      <c r="I130" s="34"/>
      <c r="J130" s="43">
        <f t="shared" si="13"/>
        <v>1.4128532644249638</v>
      </c>
      <c r="K130" s="43"/>
    </row>
    <row r="131" spans="1:11" ht="31.5">
      <c r="A131" s="8" t="s">
        <v>62</v>
      </c>
      <c r="B131" s="9" t="s">
        <v>11</v>
      </c>
      <c r="C131" s="9" t="s">
        <v>6</v>
      </c>
      <c r="D131" s="9" t="s">
        <v>138</v>
      </c>
      <c r="E131" s="9" t="s">
        <v>61</v>
      </c>
      <c r="F131" s="34">
        <v>82.4</v>
      </c>
      <c r="G131" s="34"/>
      <c r="H131" s="34">
        <v>82.4</v>
      </c>
      <c r="I131" s="34"/>
      <c r="J131" s="43">
        <f t="shared" si="13"/>
        <v>100</v>
      </c>
      <c r="K131" s="43"/>
    </row>
    <row r="132" spans="1:11" ht="47.25">
      <c r="A132" s="6" t="s">
        <v>69</v>
      </c>
      <c r="B132" s="9" t="s">
        <v>11</v>
      </c>
      <c r="C132" s="9" t="s">
        <v>6</v>
      </c>
      <c r="D132" s="9" t="s">
        <v>138</v>
      </c>
      <c r="E132" s="9" t="s">
        <v>68</v>
      </c>
      <c r="F132" s="34">
        <v>48832.8</v>
      </c>
      <c r="G132" s="34">
        <v>48112.1</v>
      </c>
      <c r="H132" s="34">
        <v>608.7</v>
      </c>
      <c r="I132" s="34"/>
      <c r="J132" s="43">
        <f t="shared" si="13"/>
        <v>1.2464982552710473</v>
      </c>
      <c r="K132" s="43"/>
    </row>
    <row r="133" spans="1:11" ht="31.5">
      <c r="A133" s="5" t="s">
        <v>91</v>
      </c>
      <c r="B133" s="9"/>
      <c r="C133" s="9"/>
      <c r="D133" s="9"/>
      <c r="E133" s="9"/>
      <c r="F133" s="35">
        <f>F134+F143</f>
        <v>43461.3</v>
      </c>
      <c r="G133" s="35">
        <f>G134+G143</f>
        <v>22021.8</v>
      </c>
      <c r="H133" s="35">
        <f>H134+H143</f>
        <v>43332.7</v>
      </c>
      <c r="I133" s="35">
        <f>I134+I143</f>
        <v>22021.8</v>
      </c>
      <c r="J133" s="44">
        <f t="shared" si="13"/>
        <v>99.70410457119321</v>
      </c>
      <c r="K133" s="44">
        <f t="shared" si="13"/>
        <v>100</v>
      </c>
    </row>
    <row r="134" spans="1:11" ht="15.75">
      <c r="A134" s="6" t="s">
        <v>80</v>
      </c>
      <c r="B134" s="9" t="s">
        <v>11</v>
      </c>
      <c r="C134" s="9"/>
      <c r="D134" s="9"/>
      <c r="E134" s="9"/>
      <c r="F134" s="34">
        <f>F135</f>
        <v>31420.8</v>
      </c>
      <c r="G134" s="34">
        <f>G135</f>
        <v>22021.8</v>
      </c>
      <c r="H134" s="34">
        <f>H135</f>
        <v>31400.9</v>
      </c>
      <c r="I134" s="34">
        <f>I135</f>
        <v>22021.8</v>
      </c>
      <c r="J134" s="43">
        <f t="shared" si="13"/>
        <v>99.93666615744985</v>
      </c>
      <c r="K134" s="43">
        <f t="shared" si="13"/>
        <v>100</v>
      </c>
    </row>
    <row r="135" spans="1:11" ht="15.75">
      <c r="A135" s="6" t="s">
        <v>13</v>
      </c>
      <c r="B135" s="9" t="s">
        <v>11</v>
      </c>
      <c r="C135" s="9" t="s">
        <v>5</v>
      </c>
      <c r="D135" s="9"/>
      <c r="E135" s="9"/>
      <c r="F135" s="34">
        <f>F136+F139</f>
        <v>31420.8</v>
      </c>
      <c r="G135" s="34">
        <f>G136+G139</f>
        <v>22021.8</v>
      </c>
      <c r="H135" s="34">
        <f>H136+H139</f>
        <v>31400.9</v>
      </c>
      <c r="I135" s="34">
        <f>I136+I139</f>
        <v>22021.8</v>
      </c>
      <c r="J135" s="43">
        <f t="shared" si="13"/>
        <v>99.93666615744985</v>
      </c>
      <c r="K135" s="43">
        <f t="shared" si="13"/>
        <v>100</v>
      </c>
    </row>
    <row r="136" spans="1:11" ht="63">
      <c r="A136" s="6" t="s">
        <v>109</v>
      </c>
      <c r="B136" s="9" t="s">
        <v>11</v>
      </c>
      <c r="C136" s="9" t="s">
        <v>5</v>
      </c>
      <c r="D136" s="9" t="s">
        <v>106</v>
      </c>
      <c r="E136" s="9"/>
      <c r="F136" s="34">
        <f>F137+F138</f>
        <v>22021.8</v>
      </c>
      <c r="G136" s="34">
        <f>G137+G138</f>
        <v>22021.8</v>
      </c>
      <c r="H136" s="34">
        <f>H137+H138</f>
        <v>22021.8</v>
      </c>
      <c r="I136" s="34">
        <f>I137+I138</f>
        <v>22021.8</v>
      </c>
      <c r="J136" s="43">
        <f t="shared" si="13"/>
        <v>100</v>
      </c>
      <c r="K136" s="43">
        <f t="shared" si="13"/>
        <v>100</v>
      </c>
    </row>
    <row r="137" spans="1:11" ht="31.5">
      <c r="A137" s="8" t="s">
        <v>62</v>
      </c>
      <c r="B137" s="9" t="s">
        <v>11</v>
      </c>
      <c r="C137" s="9" t="s">
        <v>5</v>
      </c>
      <c r="D137" s="9" t="s">
        <v>106</v>
      </c>
      <c r="E137" s="9" t="s">
        <v>61</v>
      </c>
      <c r="F137" s="34">
        <v>1147.5</v>
      </c>
      <c r="G137" s="34">
        <v>1147.5</v>
      </c>
      <c r="H137" s="34">
        <v>1147.5</v>
      </c>
      <c r="I137" s="34">
        <v>1147.5</v>
      </c>
      <c r="J137" s="43">
        <f t="shared" si="13"/>
        <v>100</v>
      </c>
      <c r="K137" s="43">
        <f t="shared" si="13"/>
        <v>100</v>
      </c>
    </row>
    <row r="138" spans="1:11" ht="15.75">
      <c r="A138" s="8" t="s">
        <v>66</v>
      </c>
      <c r="B138" s="9" t="s">
        <v>11</v>
      </c>
      <c r="C138" s="9" t="s">
        <v>5</v>
      </c>
      <c r="D138" s="9" t="s">
        <v>106</v>
      </c>
      <c r="E138" s="9" t="s">
        <v>67</v>
      </c>
      <c r="F138" s="34">
        <v>20874.3</v>
      </c>
      <c r="G138" s="34">
        <v>20874.3</v>
      </c>
      <c r="H138" s="34">
        <v>20874.3</v>
      </c>
      <c r="I138" s="34">
        <v>20874.3</v>
      </c>
      <c r="J138" s="43">
        <f t="shared" si="13"/>
        <v>100</v>
      </c>
      <c r="K138" s="43">
        <f t="shared" si="13"/>
        <v>100</v>
      </c>
    </row>
    <row r="139" spans="1:11" ht="31.5">
      <c r="A139" s="6" t="s">
        <v>91</v>
      </c>
      <c r="B139" s="9" t="s">
        <v>11</v>
      </c>
      <c r="C139" s="9" t="s">
        <v>5</v>
      </c>
      <c r="D139" s="9" t="s">
        <v>40</v>
      </c>
      <c r="E139" s="9"/>
      <c r="F139" s="34">
        <f>F140+F142+F141</f>
        <v>9399</v>
      </c>
      <c r="G139" s="34"/>
      <c r="H139" s="34">
        <f>H140+H142+H141</f>
        <v>9379.1</v>
      </c>
      <c r="I139" s="34"/>
      <c r="J139" s="43">
        <f aca="true" t="shared" si="14" ref="J139:K154">(H139/F139*100)</f>
        <v>99.78827534844132</v>
      </c>
      <c r="K139" s="42"/>
    </row>
    <row r="140" spans="1:11" ht="31.5">
      <c r="A140" s="8" t="s">
        <v>62</v>
      </c>
      <c r="B140" s="26" t="s">
        <v>11</v>
      </c>
      <c r="C140" s="26" t="s">
        <v>5</v>
      </c>
      <c r="D140" s="26" t="s">
        <v>40</v>
      </c>
      <c r="E140" s="26" t="s">
        <v>61</v>
      </c>
      <c r="F140" s="37">
        <v>3144.4</v>
      </c>
      <c r="G140" s="34"/>
      <c r="H140" s="34">
        <v>3127.5</v>
      </c>
      <c r="I140" s="34"/>
      <c r="J140" s="43">
        <f t="shared" si="14"/>
        <v>99.4625365729551</v>
      </c>
      <c r="K140" s="42"/>
    </row>
    <row r="141" spans="1:11" ht="31.5">
      <c r="A141" s="6" t="s">
        <v>60</v>
      </c>
      <c r="B141" s="26" t="s">
        <v>11</v>
      </c>
      <c r="C141" s="26" t="s">
        <v>5</v>
      </c>
      <c r="D141" s="26" t="s">
        <v>40</v>
      </c>
      <c r="E141" s="26" t="s">
        <v>59</v>
      </c>
      <c r="F141" s="37">
        <v>300</v>
      </c>
      <c r="G141" s="34"/>
      <c r="H141" s="34">
        <v>297</v>
      </c>
      <c r="I141" s="34"/>
      <c r="J141" s="43">
        <f t="shared" si="14"/>
        <v>99</v>
      </c>
      <c r="K141" s="42"/>
    </row>
    <row r="142" spans="1:11" ht="15.75">
      <c r="A142" s="8" t="s">
        <v>66</v>
      </c>
      <c r="B142" s="26" t="s">
        <v>11</v>
      </c>
      <c r="C142" s="26" t="s">
        <v>5</v>
      </c>
      <c r="D142" s="26" t="s">
        <v>40</v>
      </c>
      <c r="E142" s="26" t="s">
        <v>67</v>
      </c>
      <c r="F142" s="37">
        <v>5954.6</v>
      </c>
      <c r="G142" s="34"/>
      <c r="H142" s="34">
        <v>5954.6</v>
      </c>
      <c r="I142" s="34"/>
      <c r="J142" s="43">
        <f t="shared" si="14"/>
        <v>100</v>
      </c>
      <c r="K142" s="42"/>
    </row>
    <row r="143" spans="1:11" ht="15.75">
      <c r="A143" s="8" t="s">
        <v>81</v>
      </c>
      <c r="B143" s="9" t="s">
        <v>8</v>
      </c>
      <c r="C143" s="9"/>
      <c r="D143" s="9"/>
      <c r="E143" s="9"/>
      <c r="F143" s="37">
        <f>F144</f>
        <v>12040.5</v>
      </c>
      <c r="G143" s="37"/>
      <c r="H143" s="37">
        <f>H144</f>
        <v>11931.8</v>
      </c>
      <c r="I143" s="34"/>
      <c r="J143" s="43">
        <f t="shared" si="14"/>
        <v>99.097213570865</v>
      </c>
      <c r="K143" s="42"/>
    </row>
    <row r="144" spans="1:11" ht="18.75" customHeight="1">
      <c r="A144" s="8" t="s">
        <v>26</v>
      </c>
      <c r="B144" s="9" t="s">
        <v>8</v>
      </c>
      <c r="C144" s="9" t="s">
        <v>11</v>
      </c>
      <c r="D144" s="9"/>
      <c r="E144" s="9"/>
      <c r="F144" s="34">
        <f>SUM(F145)</f>
        <v>12040.5</v>
      </c>
      <c r="G144" s="34"/>
      <c r="H144" s="34">
        <f>SUM(H145)</f>
        <v>11931.8</v>
      </c>
      <c r="I144" s="34"/>
      <c r="J144" s="43">
        <f t="shared" si="14"/>
        <v>99.097213570865</v>
      </c>
      <c r="K144" s="42"/>
    </row>
    <row r="145" spans="1:11" ht="31.5">
      <c r="A145" s="6" t="s">
        <v>91</v>
      </c>
      <c r="B145" s="9" t="s">
        <v>8</v>
      </c>
      <c r="C145" s="9" t="s">
        <v>11</v>
      </c>
      <c r="D145" s="9" t="s">
        <v>40</v>
      </c>
      <c r="E145" s="9"/>
      <c r="F145" s="34">
        <f>F146+F147+F149+F148</f>
        <v>12040.5</v>
      </c>
      <c r="G145" s="34"/>
      <c r="H145" s="34">
        <f>H146+H147+H149+H148</f>
        <v>11931.8</v>
      </c>
      <c r="I145" s="34"/>
      <c r="J145" s="43">
        <f t="shared" si="14"/>
        <v>99.097213570865</v>
      </c>
      <c r="K145" s="42"/>
    </row>
    <row r="146" spans="1:11" ht="63" customHeight="1">
      <c r="A146" s="8" t="s">
        <v>162</v>
      </c>
      <c r="B146" s="9" t="s">
        <v>8</v>
      </c>
      <c r="C146" s="9" t="s">
        <v>11</v>
      </c>
      <c r="D146" s="9" t="s">
        <v>40</v>
      </c>
      <c r="E146" s="9" t="s">
        <v>58</v>
      </c>
      <c r="F146" s="34">
        <v>2640.4</v>
      </c>
      <c r="G146" s="40"/>
      <c r="H146" s="34">
        <v>2588</v>
      </c>
      <c r="I146" s="34"/>
      <c r="J146" s="43">
        <f t="shared" si="14"/>
        <v>98.01545220421148</v>
      </c>
      <c r="K146" s="42"/>
    </row>
    <row r="147" spans="1:11" ht="31.5">
      <c r="A147" s="8" t="s">
        <v>62</v>
      </c>
      <c r="B147" s="9" t="s">
        <v>8</v>
      </c>
      <c r="C147" s="9" t="s">
        <v>11</v>
      </c>
      <c r="D147" s="9" t="s">
        <v>40</v>
      </c>
      <c r="E147" s="9" t="s">
        <v>61</v>
      </c>
      <c r="F147" s="34">
        <v>2611.6</v>
      </c>
      <c r="G147" s="40"/>
      <c r="H147" s="34">
        <v>2558</v>
      </c>
      <c r="I147" s="34"/>
      <c r="J147" s="43">
        <f t="shared" si="14"/>
        <v>97.94761831827232</v>
      </c>
      <c r="K147" s="42"/>
    </row>
    <row r="148" spans="1:11" ht="19.5" customHeight="1">
      <c r="A148" s="6" t="s">
        <v>65</v>
      </c>
      <c r="B148" s="9" t="s">
        <v>8</v>
      </c>
      <c r="C148" s="9" t="s">
        <v>11</v>
      </c>
      <c r="D148" s="9" t="s">
        <v>40</v>
      </c>
      <c r="E148" s="9" t="s">
        <v>64</v>
      </c>
      <c r="F148" s="34">
        <v>30</v>
      </c>
      <c r="G148" s="40"/>
      <c r="H148" s="34">
        <v>30</v>
      </c>
      <c r="I148" s="34"/>
      <c r="J148" s="43">
        <f t="shared" si="14"/>
        <v>100</v>
      </c>
      <c r="K148" s="42"/>
    </row>
    <row r="149" spans="1:11" ht="15.75">
      <c r="A149" s="8" t="s">
        <v>66</v>
      </c>
      <c r="B149" s="9" t="s">
        <v>8</v>
      </c>
      <c r="C149" s="9" t="s">
        <v>11</v>
      </c>
      <c r="D149" s="9" t="s">
        <v>40</v>
      </c>
      <c r="E149" s="9" t="s">
        <v>67</v>
      </c>
      <c r="F149" s="34">
        <v>6758.5</v>
      </c>
      <c r="G149" s="40"/>
      <c r="H149" s="34">
        <v>6755.8</v>
      </c>
      <c r="I149" s="34"/>
      <c r="J149" s="43">
        <f t="shared" si="14"/>
        <v>99.9600503070208</v>
      </c>
      <c r="K149" s="42"/>
    </row>
    <row r="150" spans="1:11" ht="47.25">
      <c r="A150" s="5" t="s">
        <v>79</v>
      </c>
      <c r="B150" s="9"/>
      <c r="C150" s="9"/>
      <c r="D150" s="9"/>
      <c r="E150" s="9"/>
      <c r="F150" s="35">
        <f aca="true" t="shared" si="15" ref="F150:I151">F151</f>
        <v>38864</v>
      </c>
      <c r="G150" s="35">
        <f t="shared" si="15"/>
        <v>22022</v>
      </c>
      <c r="H150" s="35">
        <f t="shared" si="15"/>
        <v>35095.1</v>
      </c>
      <c r="I150" s="35">
        <f t="shared" si="15"/>
        <v>21222</v>
      </c>
      <c r="J150" s="44">
        <f t="shared" si="14"/>
        <v>90.3023363524084</v>
      </c>
      <c r="K150" s="44">
        <f t="shared" si="14"/>
        <v>96.36726909454183</v>
      </c>
    </row>
    <row r="151" spans="1:11" ht="15.75">
      <c r="A151" s="6" t="s">
        <v>80</v>
      </c>
      <c r="B151" s="9" t="s">
        <v>11</v>
      </c>
      <c r="C151" s="9"/>
      <c r="D151" s="9"/>
      <c r="E151" s="9"/>
      <c r="F151" s="34">
        <f t="shared" si="15"/>
        <v>38864</v>
      </c>
      <c r="G151" s="34">
        <f t="shared" si="15"/>
        <v>22022</v>
      </c>
      <c r="H151" s="34">
        <f t="shared" si="15"/>
        <v>35095.1</v>
      </c>
      <c r="I151" s="34">
        <f t="shared" si="15"/>
        <v>21222</v>
      </c>
      <c r="J151" s="43">
        <f t="shared" si="14"/>
        <v>90.3023363524084</v>
      </c>
      <c r="K151" s="43">
        <f t="shared" si="14"/>
        <v>96.36726909454183</v>
      </c>
    </row>
    <row r="152" spans="1:11" ht="15.75">
      <c r="A152" s="6" t="s">
        <v>13</v>
      </c>
      <c r="B152" s="9" t="s">
        <v>11</v>
      </c>
      <c r="C152" s="9" t="s">
        <v>5</v>
      </c>
      <c r="D152" s="9"/>
      <c r="E152" s="9"/>
      <c r="F152" s="34">
        <f>F153+F157+F155+F162</f>
        <v>38864</v>
      </c>
      <c r="G152" s="34">
        <f>G153+G157+G155+G162</f>
        <v>22022</v>
      </c>
      <c r="H152" s="34">
        <f>H153+H157+H155+H162</f>
        <v>35095.1</v>
      </c>
      <c r="I152" s="34">
        <f>I153+I157+I155+I162</f>
        <v>21222</v>
      </c>
      <c r="J152" s="43">
        <f t="shared" si="14"/>
        <v>90.3023363524084</v>
      </c>
      <c r="K152" s="43">
        <f t="shared" si="14"/>
        <v>96.36726909454183</v>
      </c>
    </row>
    <row r="153" spans="1:11" ht="78.75">
      <c r="A153" s="6" t="s">
        <v>110</v>
      </c>
      <c r="B153" s="9" t="s">
        <v>11</v>
      </c>
      <c r="C153" s="9" t="s">
        <v>5</v>
      </c>
      <c r="D153" s="9" t="s">
        <v>106</v>
      </c>
      <c r="E153" s="9"/>
      <c r="F153" s="34">
        <f>F154</f>
        <v>19522</v>
      </c>
      <c r="G153" s="34">
        <f>G154</f>
        <v>19522</v>
      </c>
      <c r="H153" s="34">
        <f>H154</f>
        <v>19522</v>
      </c>
      <c r="I153" s="34">
        <f>I154</f>
        <v>19522</v>
      </c>
      <c r="J153" s="43">
        <f t="shared" si="14"/>
        <v>100</v>
      </c>
      <c r="K153" s="43">
        <f t="shared" si="14"/>
        <v>100</v>
      </c>
    </row>
    <row r="154" spans="1:11" ht="31.5">
      <c r="A154" s="8" t="s">
        <v>62</v>
      </c>
      <c r="B154" s="9" t="s">
        <v>11</v>
      </c>
      <c r="C154" s="9" t="s">
        <v>5</v>
      </c>
      <c r="D154" s="9" t="s">
        <v>106</v>
      </c>
      <c r="E154" s="9" t="s">
        <v>61</v>
      </c>
      <c r="F154" s="34">
        <v>19522</v>
      </c>
      <c r="G154" s="34">
        <v>19522</v>
      </c>
      <c r="H154" s="34">
        <v>19522</v>
      </c>
      <c r="I154" s="34">
        <v>19522</v>
      </c>
      <c r="J154" s="43">
        <f t="shared" si="14"/>
        <v>100</v>
      </c>
      <c r="K154" s="43">
        <f t="shared" si="14"/>
        <v>100</v>
      </c>
    </row>
    <row r="155" spans="1:11" ht="47.25">
      <c r="A155" s="6" t="s">
        <v>79</v>
      </c>
      <c r="B155" s="9" t="s">
        <v>11</v>
      </c>
      <c r="C155" s="9" t="s">
        <v>5</v>
      </c>
      <c r="D155" s="9" t="s">
        <v>139</v>
      </c>
      <c r="E155" s="9"/>
      <c r="F155" s="34">
        <f>F156</f>
        <v>800</v>
      </c>
      <c r="G155" s="34">
        <f>G156</f>
        <v>800</v>
      </c>
      <c r="H155" s="34"/>
      <c r="I155" s="34"/>
      <c r="J155" s="43"/>
      <c r="K155" s="42"/>
    </row>
    <row r="156" spans="1:11" ht="31.5">
      <c r="A156" s="8" t="s">
        <v>62</v>
      </c>
      <c r="B156" s="9" t="s">
        <v>11</v>
      </c>
      <c r="C156" s="9" t="s">
        <v>5</v>
      </c>
      <c r="D156" s="9" t="s">
        <v>139</v>
      </c>
      <c r="E156" s="9" t="s">
        <v>61</v>
      </c>
      <c r="F156" s="34">
        <v>800</v>
      </c>
      <c r="G156" s="34">
        <v>800</v>
      </c>
      <c r="H156" s="34"/>
      <c r="I156" s="34"/>
      <c r="J156" s="43"/>
      <c r="K156" s="42"/>
    </row>
    <row r="157" spans="1:11" ht="47.25">
      <c r="A157" s="6" t="s">
        <v>79</v>
      </c>
      <c r="B157" s="9" t="s">
        <v>11</v>
      </c>
      <c r="C157" s="9" t="s">
        <v>5</v>
      </c>
      <c r="D157" s="9" t="s">
        <v>37</v>
      </c>
      <c r="E157" s="9"/>
      <c r="F157" s="34">
        <f>F158+F159+F161+F160</f>
        <v>16842</v>
      </c>
      <c r="G157" s="34"/>
      <c r="H157" s="34">
        <f>H158+H159+H161+H160</f>
        <v>13873.1</v>
      </c>
      <c r="I157" s="34"/>
      <c r="J157" s="43">
        <f aca="true" t="shared" si="16" ref="J157:K172">(H157/F157*100)</f>
        <v>82.37204607528797</v>
      </c>
      <c r="K157" s="42"/>
    </row>
    <row r="158" spans="1:11" ht="31.5">
      <c r="A158" s="8" t="s">
        <v>62</v>
      </c>
      <c r="B158" s="9" t="s">
        <v>11</v>
      </c>
      <c r="C158" s="9" t="s">
        <v>5</v>
      </c>
      <c r="D158" s="9" t="s">
        <v>37</v>
      </c>
      <c r="E158" s="9" t="s">
        <v>61</v>
      </c>
      <c r="F158" s="34">
        <v>15799.9</v>
      </c>
      <c r="G158" s="40"/>
      <c r="H158" s="34">
        <v>12833.7</v>
      </c>
      <c r="I158" s="34"/>
      <c r="J158" s="43">
        <f t="shared" si="16"/>
        <v>81.2264634586295</v>
      </c>
      <c r="K158" s="42"/>
    </row>
    <row r="159" spans="1:11" ht="17.25" customHeight="1">
      <c r="A159" s="6" t="s">
        <v>65</v>
      </c>
      <c r="B159" s="9" t="s">
        <v>11</v>
      </c>
      <c r="C159" s="9" t="s">
        <v>5</v>
      </c>
      <c r="D159" s="9" t="s">
        <v>37</v>
      </c>
      <c r="E159" s="9" t="s">
        <v>64</v>
      </c>
      <c r="F159" s="34">
        <v>65.1</v>
      </c>
      <c r="G159" s="40"/>
      <c r="H159" s="34">
        <v>62.4</v>
      </c>
      <c r="I159" s="34"/>
      <c r="J159" s="43">
        <f t="shared" si="16"/>
        <v>95.85253456221199</v>
      </c>
      <c r="K159" s="42"/>
    </row>
    <row r="160" spans="1:11" ht="31.5">
      <c r="A160" s="6" t="s">
        <v>60</v>
      </c>
      <c r="B160" s="9" t="s">
        <v>11</v>
      </c>
      <c r="C160" s="9" t="s">
        <v>5</v>
      </c>
      <c r="D160" s="9" t="s">
        <v>37</v>
      </c>
      <c r="E160" s="9" t="s">
        <v>59</v>
      </c>
      <c r="F160" s="34">
        <v>577</v>
      </c>
      <c r="G160" s="40"/>
      <c r="H160" s="34">
        <v>577</v>
      </c>
      <c r="I160" s="34"/>
      <c r="J160" s="43">
        <f t="shared" si="16"/>
        <v>100</v>
      </c>
      <c r="K160" s="42"/>
    </row>
    <row r="161" spans="1:11" ht="15.75">
      <c r="A161" s="8" t="s">
        <v>66</v>
      </c>
      <c r="B161" s="9" t="s">
        <v>11</v>
      </c>
      <c r="C161" s="9" t="s">
        <v>5</v>
      </c>
      <c r="D161" s="9" t="s">
        <v>37</v>
      </c>
      <c r="E161" s="9" t="s">
        <v>67</v>
      </c>
      <c r="F161" s="34">
        <v>400</v>
      </c>
      <c r="G161" s="40"/>
      <c r="H161" s="34">
        <v>400</v>
      </c>
      <c r="I161" s="34"/>
      <c r="J161" s="43">
        <f t="shared" si="16"/>
        <v>100</v>
      </c>
      <c r="K161" s="42"/>
    </row>
    <row r="162" spans="1:11" ht="47.25">
      <c r="A162" s="6" t="s">
        <v>79</v>
      </c>
      <c r="B162" s="9" t="s">
        <v>11</v>
      </c>
      <c r="C162" s="9" t="s">
        <v>5</v>
      </c>
      <c r="D162" s="9" t="s">
        <v>140</v>
      </c>
      <c r="E162" s="9"/>
      <c r="F162" s="34">
        <f>F163</f>
        <v>1700</v>
      </c>
      <c r="G162" s="34">
        <f>G163</f>
        <v>1700</v>
      </c>
      <c r="H162" s="34">
        <f>H163</f>
        <v>1700</v>
      </c>
      <c r="I162" s="34">
        <f>I163</f>
        <v>1700</v>
      </c>
      <c r="J162" s="43">
        <f t="shared" si="16"/>
        <v>100</v>
      </c>
      <c r="K162" s="43">
        <f t="shared" si="16"/>
        <v>100</v>
      </c>
    </row>
    <row r="163" spans="1:11" ht="31.5">
      <c r="A163" s="8" t="s">
        <v>62</v>
      </c>
      <c r="B163" s="9" t="s">
        <v>11</v>
      </c>
      <c r="C163" s="9" t="s">
        <v>5</v>
      </c>
      <c r="D163" s="9" t="s">
        <v>140</v>
      </c>
      <c r="E163" s="9" t="s">
        <v>61</v>
      </c>
      <c r="F163" s="34">
        <v>1700</v>
      </c>
      <c r="G163" s="34">
        <v>1700</v>
      </c>
      <c r="H163" s="34">
        <v>1700</v>
      </c>
      <c r="I163" s="34">
        <v>1700</v>
      </c>
      <c r="J163" s="43">
        <f t="shared" si="16"/>
        <v>100</v>
      </c>
      <c r="K163" s="43">
        <f t="shared" si="16"/>
        <v>100</v>
      </c>
    </row>
    <row r="164" spans="1:11" ht="47.25">
      <c r="A164" s="7" t="s">
        <v>83</v>
      </c>
      <c r="B164" s="9"/>
      <c r="C164" s="9"/>
      <c r="D164" s="9"/>
      <c r="E164" s="9"/>
      <c r="F164" s="35">
        <f>F165</f>
        <v>128594.3</v>
      </c>
      <c r="G164" s="35">
        <f>G165</f>
        <v>64664.100000000006</v>
      </c>
      <c r="H164" s="35">
        <f>H165</f>
        <v>126721.79999999999</v>
      </c>
      <c r="I164" s="35">
        <f>I165</f>
        <v>64310.5</v>
      </c>
      <c r="J164" s="44">
        <f t="shared" si="16"/>
        <v>98.5438701404339</v>
      </c>
      <c r="K164" s="44">
        <f t="shared" si="16"/>
        <v>99.45317417237693</v>
      </c>
    </row>
    <row r="165" spans="1:11" ht="15.75">
      <c r="A165" s="8" t="s">
        <v>82</v>
      </c>
      <c r="B165" s="9" t="s">
        <v>16</v>
      </c>
      <c r="C165" s="9"/>
      <c r="D165" s="9"/>
      <c r="E165" s="9"/>
      <c r="F165" s="34">
        <f>F171+F166</f>
        <v>128594.3</v>
      </c>
      <c r="G165" s="34">
        <f>G171+G166</f>
        <v>64664.100000000006</v>
      </c>
      <c r="H165" s="34">
        <f>H171+H166</f>
        <v>126721.79999999999</v>
      </c>
      <c r="I165" s="34">
        <f>I171+I166</f>
        <v>64310.5</v>
      </c>
      <c r="J165" s="43">
        <f t="shared" si="16"/>
        <v>98.5438701404339</v>
      </c>
      <c r="K165" s="43">
        <f t="shared" si="16"/>
        <v>99.45317417237693</v>
      </c>
    </row>
    <row r="166" spans="1:11" ht="15.75">
      <c r="A166" s="8" t="s">
        <v>117</v>
      </c>
      <c r="B166" s="9" t="s">
        <v>16</v>
      </c>
      <c r="C166" s="9" t="s">
        <v>4</v>
      </c>
      <c r="D166" s="9"/>
      <c r="E166" s="9"/>
      <c r="F166" s="34">
        <f>F169+F167</f>
        <v>4018.7</v>
      </c>
      <c r="G166" s="34">
        <f>G169+G167</f>
        <v>1889.3</v>
      </c>
      <c r="H166" s="34">
        <f>H169+H167</f>
        <v>2210</v>
      </c>
      <c r="I166" s="34">
        <f>I169+I167</f>
        <v>1535.7</v>
      </c>
      <c r="J166" s="43">
        <f t="shared" si="16"/>
        <v>54.992908154378284</v>
      </c>
      <c r="K166" s="43">
        <f t="shared" si="16"/>
        <v>81.28407346636321</v>
      </c>
    </row>
    <row r="167" spans="1:11" ht="47.25">
      <c r="A167" s="8" t="s">
        <v>83</v>
      </c>
      <c r="B167" s="9" t="s">
        <v>16</v>
      </c>
      <c r="C167" s="9" t="s">
        <v>4</v>
      </c>
      <c r="D167" s="9" t="s">
        <v>141</v>
      </c>
      <c r="E167" s="9"/>
      <c r="F167" s="34">
        <f>F168</f>
        <v>1889.3</v>
      </c>
      <c r="G167" s="34">
        <f>G168</f>
        <v>1889.3</v>
      </c>
      <c r="H167" s="34">
        <f>H168</f>
        <v>1535.7</v>
      </c>
      <c r="I167" s="34">
        <f>I168</f>
        <v>1535.7</v>
      </c>
      <c r="J167" s="43">
        <f t="shared" si="16"/>
        <v>81.28407346636321</v>
      </c>
      <c r="K167" s="43">
        <f t="shared" si="16"/>
        <v>81.28407346636321</v>
      </c>
    </row>
    <row r="168" spans="1:11" ht="47.25">
      <c r="A168" s="6" t="s">
        <v>69</v>
      </c>
      <c r="B168" s="9" t="s">
        <v>16</v>
      </c>
      <c r="C168" s="9" t="s">
        <v>4</v>
      </c>
      <c r="D168" s="9" t="s">
        <v>141</v>
      </c>
      <c r="E168" s="9" t="s">
        <v>68</v>
      </c>
      <c r="F168" s="34">
        <v>1889.3</v>
      </c>
      <c r="G168" s="34">
        <v>1889.3</v>
      </c>
      <c r="H168" s="34">
        <v>1535.7</v>
      </c>
      <c r="I168" s="34">
        <v>1535.7</v>
      </c>
      <c r="J168" s="43">
        <f t="shared" si="16"/>
        <v>81.28407346636321</v>
      </c>
      <c r="K168" s="43">
        <f t="shared" si="16"/>
        <v>81.28407346636321</v>
      </c>
    </row>
    <row r="169" spans="1:11" ht="47.25">
      <c r="A169" s="8" t="s">
        <v>83</v>
      </c>
      <c r="B169" s="9" t="s">
        <v>16</v>
      </c>
      <c r="C169" s="9" t="s">
        <v>4</v>
      </c>
      <c r="D169" s="9" t="s">
        <v>43</v>
      </c>
      <c r="E169" s="9"/>
      <c r="F169" s="34">
        <f>F170</f>
        <v>2129.4</v>
      </c>
      <c r="G169" s="34"/>
      <c r="H169" s="34">
        <f>H170</f>
        <v>674.3</v>
      </c>
      <c r="I169" s="34"/>
      <c r="J169" s="43">
        <f t="shared" si="16"/>
        <v>31.666197050812432</v>
      </c>
      <c r="K169" s="42"/>
    </row>
    <row r="170" spans="1:11" ht="47.25">
      <c r="A170" s="6" t="s">
        <v>69</v>
      </c>
      <c r="B170" s="9" t="s">
        <v>16</v>
      </c>
      <c r="C170" s="9" t="s">
        <v>4</v>
      </c>
      <c r="D170" s="9" t="s">
        <v>43</v>
      </c>
      <c r="E170" s="9" t="s">
        <v>68</v>
      </c>
      <c r="F170" s="34">
        <v>2129.4</v>
      </c>
      <c r="G170" s="34"/>
      <c r="H170" s="34">
        <v>674.3</v>
      </c>
      <c r="I170" s="34"/>
      <c r="J170" s="43">
        <f t="shared" si="16"/>
        <v>31.666197050812432</v>
      </c>
      <c r="K170" s="42"/>
    </row>
    <row r="171" spans="1:11" ht="15.75">
      <c r="A171" s="6" t="s">
        <v>17</v>
      </c>
      <c r="B171" s="9" t="s">
        <v>16</v>
      </c>
      <c r="C171" s="9" t="s">
        <v>6</v>
      </c>
      <c r="D171" s="9"/>
      <c r="E171" s="9"/>
      <c r="F171" s="34">
        <f>F172+F176+F174</f>
        <v>124575.6</v>
      </c>
      <c r="G171" s="34">
        <f>G172+G176+G174</f>
        <v>62774.8</v>
      </c>
      <c r="H171" s="34">
        <f>H172+H176+H174</f>
        <v>124511.79999999999</v>
      </c>
      <c r="I171" s="34">
        <f>I172+I176+I174</f>
        <v>62774.8</v>
      </c>
      <c r="J171" s="43">
        <f t="shared" si="16"/>
        <v>99.94878611862997</v>
      </c>
      <c r="K171" s="43">
        <f t="shared" si="16"/>
        <v>100</v>
      </c>
    </row>
    <row r="172" spans="1:11" ht="78.75">
      <c r="A172" s="8" t="s">
        <v>111</v>
      </c>
      <c r="B172" s="9" t="s">
        <v>16</v>
      </c>
      <c r="C172" s="9" t="s">
        <v>6</v>
      </c>
      <c r="D172" s="9" t="s">
        <v>106</v>
      </c>
      <c r="E172" s="26"/>
      <c r="F172" s="34">
        <f>F173</f>
        <v>4797.4</v>
      </c>
      <c r="G172" s="34">
        <f>G173</f>
        <v>4797.4</v>
      </c>
      <c r="H172" s="34">
        <f>H173</f>
        <v>4797.4</v>
      </c>
      <c r="I172" s="34">
        <f>I173</f>
        <v>4797.4</v>
      </c>
      <c r="J172" s="43">
        <f aca="true" t="shared" si="17" ref="J172:K187">(H172/F172*100)</f>
        <v>100</v>
      </c>
      <c r="K172" s="43">
        <f t="shared" si="16"/>
        <v>100</v>
      </c>
    </row>
    <row r="173" spans="1:11" ht="31.5">
      <c r="A173" s="6" t="s">
        <v>60</v>
      </c>
      <c r="B173" s="26" t="s">
        <v>16</v>
      </c>
      <c r="C173" s="26" t="s">
        <v>6</v>
      </c>
      <c r="D173" s="26" t="s">
        <v>106</v>
      </c>
      <c r="E173" s="26" t="s">
        <v>59</v>
      </c>
      <c r="F173" s="34">
        <v>4797.4</v>
      </c>
      <c r="G173" s="34">
        <v>4797.4</v>
      </c>
      <c r="H173" s="34">
        <v>4797.4</v>
      </c>
      <c r="I173" s="34">
        <v>4797.4</v>
      </c>
      <c r="J173" s="43">
        <f t="shared" si="17"/>
        <v>100</v>
      </c>
      <c r="K173" s="43">
        <f t="shared" si="17"/>
        <v>100</v>
      </c>
    </row>
    <row r="174" spans="1:11" ht="47.25">
      <c r="A174" s="8" t="s">
        <v>83</v>
      </c>
      <c r="B174" s="9" t="s">
        <v>16</v>
      </c>
      <c r="C174" s="9" t="s">
        <v>6</v>
      </c>
      <c r="D174" s="9" t="s">
        <v>142</v>
      </c>
      <c r="E174" s="9"/>
      <c r="F174" s="34">
        <f>F175</f>
        <v>57977.4</v>
      </c>
      <c r="G174" s="34">
        <f>G175</f>
        <v>57977.4</v>
      </c>
      <c r="H174" s="34">
        <f>H175</f>
        <v>57977.4</v>
      </c>
      <c r="I174" s="34">
        <f>I175</f>
        <v>57977.4</v>
      </c>
      <c r="J174" s="43">
        <f t="shared" si="17"/>
        <v>100</v>
      </c>
      <c r="K174" s="43">
        <f t="shared" si="17"/>
        <v>100</v>
      </c>
    </row>
    <row r="175" spans="1:11" ht="31.5">
      <c r="A175" s="8" t="s">
        <v>62</v>
      </c>
      <c r="B175" s="9" t="s">
        <v>16</v>
      </c>
      <c r="C175" s="9" t="s">
        <v>6</v>
      </c>
      <c r="D175" s="9" t="s">
        <v>142</v>
      </c>
      <c r="E175" s="9" t="s">
        <v>61</v>
      </c>
      <c r="F175" s="34">
        <v>57977.4</v>
      </c>
      <c r="G175" s="34">
        <v>57977.4</v>
      </c>
      <c r="H175" s="34">
        <v>57977.4</v>
      </c>
      <c r="I175" s="34">
        <v>57977.4</v>
      </c>
      <c r="J175" s="43">
        <f t="shared" si="17"/>
        <v>100</v>
      </c>
      <c r="K175" s="43">
        <f t="shared" si="17"/>
        <v>100</v>
      </c>
    </row>
    <row r="176" spans="1:11" ht="47.25">
      <c r="A176" s="8" t="s">
        <v>83</v>
      </c>
      <c r="B176" s="9" t="s">
        <v>16</v>
      </c>
      <c r="C176" s="9" t="s">
        <v>6</v>
      </c>
      <c r="D176" s="9" t="s">
        <v>43</v>
      </c>
      <c r="E176" s="26"/>
      <c r="F176" s="34">
        <f>F178+F177</f>
        <v>61800.8</v>
      </c>
      <c r="G176" s="34"/>
      <c r="H176" s="34">
        <f>H178+H177</f>
        <v>61737</v>
      </c>
      <c r="I176" s="34"/>
      <c r="J176" s="43">
        <f t="shared" si="17"/>
        <v>99.89676509041954</v>
      </c>
      <c r="K176" s="42"/>
    </row>
    <row r="177" spans="1:11" ht="31.5">
      <c r="A177" s="27" t="s">
        <v>62</v>
      </c>
      <c r="B177" s="26" t="s">
        <v>16</v>
      </c>
      <c r="C177" s="26" t="s">
        <v>6</v>
      </c>
      <c r="D177" s="26" t="s">
        <v>43</v>
      </c>
      <c r="E177" s="26" t="s">
        <v>61</v>
      </c>
      <c r="F177" s="37">
        <v>9103.7</v>
      </c>
      <c r="G177" s="40"/>
      <c r="H177" s="34">
        <v>9096</v>
      </c>
      <c r="I177" s="34"/>
      <c r="J177" s="43">
        <f t="shared" si="17"/>
        <v>99.91541900545931</v>
      </c>
      <c r="K177" s="42"/>
    </row>
    <row r="178" spans="1:11" ht="31.5">
      <c r="A178" s="6" t="s">
        <v>60</v>
      </c>
      <c r="B178" s="26" t="s">
        <v>16</v>
      </c>
      <c r="C178" s="26" t="s">
        <v>6</v>
      </c>
      <c r="D178" s="26" t="s">
        <v>43</v>
      </c>
      <c r="E178" s="26" t="s">
        <v>59</v>
      </c>
      <c r="F178" s="34">
        <v>52697.1</v>
      </c>
      <c r="G178" s="40"/>
      <c r="H178" s="34">
        <v>52641</v>
      </c>
      <c r="I178" s="34"/>
      <c r="J178" s="43">
        <f t="shared" si="17"/>
        <v>99.89354252890577</v>
      </c>
      <c r="K178" s="42"/>
    </row>
    <row r="179" spans="1:11" ht="47.25">
      <c r="A179" s="5" t="s">
        <v>84</v>
      </c>
      <c r="B179" s="26"/>
      <c r="C179" s="26"/>
      <c r="D179" s="26"/>
      <c r="E179" s="26"/>
      <c r="F179" s="35">
        <f>F180+F186+F198</f>
        <v>96626.2</v>
      </c>
      <c r="G179" s="35">
        <f>G180+G186+G198</f>
        <v>34172.6</v>
      </c>
      <c r="H179" s="35">
        <f>H180+H186+H198</f>
        <v>94196.2</v>
      </c>
      <c r="I179" s="35">
        <f>I180+I186+I198</f>
        <v>31934.399999999998</v>
      </c>
      <c r="J179" s="44">
        <f t="shared" si="17"/>
        <v>97.48515413003926</v>
      </c>
      <c r="K179" s="44">
        <f t="shared" si="17"/>
        <v>93.45030814161052</v>
      </c>
    </row>
    <row r="180" spans="1:11" ht="15.75">
      <c r="A180" s="8" t="s">
        <v>82</v>
      </c>
      <c r="B180" s="9" t="s">
        <v>16</v>
      </c>
      <c r="C180" s="9"/>
      <c r="D180" s="26"/>
      <c r="E180" s="26"/>
      <c r="F180" s="34">
        <f>F181</f>
        <v>24602</v>
      </c>
      <c r="G180" s="34">
        <f>G181</f>
        <v>4156</v>
      </c>
      <c r="H180" s="34">
        <f>H181</f>
        <v>24602</v>
      </c>
      <c r="I180" s="34">
        <f>I181</f>
        <v>4156</v>
      </c>
      <c r="J180" s="43">
        <f t="shared" si="17"/>
        <v>100</v>
      </c>
      <c r="K180" s="43">
        <f t="shared" si="17"/>
        <v>100</v>
      </c>
    </row>
    <row r="181" spans="1:11" ht="15.75">
      <c r="A181" s="6" t="s">
        <v>17</v>
      </c>
      <c r="B181" s="9" t="s">
        <v>16</v>
      </c>
      <c r="C181" s="9" t="s">
        <v>6</v>
      </c>
      <c r="D181" s="26"/>
      <c r="E181" s="26"/>
      <c r="F181" s="34">
        <f>F182+F184</f>
        <v>24602</v>
      </c>
      <c r="G181" s="34">
        <f>G182+G184</f>
        <v>4156</v>
      </c>
      <c r="H181" s="34">
        <f>H182+H184</f>
        <v>24602</v>
      </c>
      <c r="I181" s="34">
        <f>I182+I184</f>
        <v>4156</v>
      </c>
      <c r="J181" s="43">
        <f t="shared" si="17"/>
        <v>100</v>
      </c>
      <c r="K181" s="43">
        <f t="shared" si="17"/>
        <v>100</v>
      </c>
    </row>
    <row r="182" spans="1:11" ht="78.75">
      <c r="A182" s="6" t="s">
        <v>112</v>
      </c>
      <c r="B182" s="9" t="s">
        <v>16</v>
      </c>
      <c r="C182" s="9" t="s">
        <v>6</v>
      </c>
      <c r="D182" s="9" t="s">
        <v>106</v>
      </c>
      <c r="E182" s="26"/>
      <c r="F182" s="34">
        <f>F183</f>
        <v>4156</v>
      </c>
      <c r="G182" s="34">
        <f>G183</f>
        <v>4156</v>
      </c>
      <c r="H182" s="34">
        <f>H183</f>
        <v>4156</v>
      </c>
      <c r="I182" s="34">
        <f>I183</f>
        <v>4156</v>
      </c>
      <c r="J182" s="43">
        <f t="shared" si="17"/>
        <v>100</v>
      </c>
      <c r="K182" s="43">
        <f t="shared" si="17"/>
        <v>100</v>
      </c>
    </row>
    <row r="183" spans="1:11" ht="31.5">
      <c r="A183" s="6" t="s">
        <v>60</v>
      </c>
      <c r="B183" s="9" t="s">
        <v>16</v>
      </c>
      <c r="C183" s="9" t="s">
        <v>6</v>
      </c>
      <c r="D183" s="9" t="s">
        <v>106</v>
      </c>
      <c r="E183" s="9" t="s">
        <v>59</v>
      </c>
      <c r="F183" s="34">
        <v>4156</v>
      </c>
      <c r="G183" s="34">
        <v>4156</v>
      </c>
      <c r="H183" s="34">
        <v>4156</v>
      </c>
      <c r="I183" s="34">
        <v>4156</v>
      </c>
      <c r="J183" s="43">
        <f t="shared" si="17"/>
        <v>100</v>
      </c>
      <c r="K183" s="43">
        <f t="shared" si="17"/>
        <v>100</v>
      </c>
    </row>
    <row r="184" spans="1:11" ht="47.25">
      <c r="A184" s="6" t="s">
        <v>84</v>
      </c>
      <c r="B184" s="9" t="s">
        <v>16</v>
      </c>
      <c r="C184" s="9" t="s">
        <v>6</v>
      </c>
      <c r="D184" s="9" t="s">
        <v>44</v>
      </c>
      <c r="E184" s="26"/>
      <c r="F184" s="34">
        <f>F185</f>
        <v>20446</v>
      </c>
      <c r="G184" s="34"/>
      <c r="H184" s="34">
        <f>H185</f>
        <v>20446</v>
      </c>
      <c r="I184" s="34"/>
      <c r="J184" s="43">
        <f t="shared" si="17"/>
        <v>100</v>
      </c>
      <c r="K184" s="42"/>
    </row>
    <row r="185" spans="1:11" ht="31.5">
      <c r="A185" s="6" t="s">
        <v>60</v>
      </c>
      <c r="B185" s="9" t="s">
        <v>16</v>
      </c>
      <c r="C185" s="9" t="s">
        <v>6</v>
      </c>
      <c r="D185" s="9" t="s">
        <v>44</v>
      </c>
      <c r="E185" s="9" t="s">
        <v>59</v>
      </c>
      <c r="F185" s="37">
        <v>20446</v>
      </c>
      <c r="G185" s="40"/>
      <c r="H185" s="34">
        <v>20446</v>
      </c>
      <c r="I185" s="34"/>
      <c r="J185" s="43">
        <f t="shared" si="17"/>
        <v>100</v>
      </c>
      <c r="K185" s="42"/>
    </row>
    <row r="186" spans="1:11" ht="15.75">
      <c r="A186" s="6" t="s">
        <v>85</v>
      </c>
      <c r="B186" s="9" t="s">
        <v>21</v>
      </c>
      <c r="C186" s="9"/>
      <c r="D186" s="9"/>
      <c r="E186" s="9"/>
      <c r="F186" s="34">
        <f>F187</f>
        <v>65703.2</v>
      </c>
      <c r="G186" s="34">
        <f>G187</f>
        <v>29213.6</v>
      </c>
      <c r="H186" s="34">
        <f>H187</f>
        <v>63273.2</v>
      </c>
      <c r="I186" s="34">
        <f>I187</f>
        <v>26975.399999999998</v>
      </c>
      <c r="J186" s="43">
        <f t="shared" si="17"/>
        <v>96.3015500006088</v>
      </c>
      <c r="K186" s="43">
        <f t="shared" si="17"/>
        <v>92.33849987676972</v>
      </c>
    </row>
    <row r="187" spans="1:11" ht="15.75">
      <c r="A187" s="6" t="s">
        <v>20</v>
      </c>
      <c r="B187" s="9" t="s">
        <v>21</v>
      </c>
      <c r="C187" s="9" t="s">
        <v>4</v>
      </c>
      <c r="D187" s="9"/>
      <c r="E187" s="9"/>
      <c r="F187" s="34">
        <f>F192+F194+F188+F190</f>
        <v>65703.2</v>
      </c>
      <c r="G187" s="34">
        <f>G192+G194+G188+G190</f>
        <v>29213.6</v>
      </c>
      <c r="H187" s="34">
        <f>H192+H194+H188+H190</f>
        <v>63273.2</v>
      </c>
      <c r="I187" s="34">
        <f>I192+I194+I188+I190</f>
        <v>26975.399999999998</v>
      </c>
      <c r="J187" s="43">
        <f t="shared" si="17"/>
        <v>96.3015500006088</v>
      </c>
      <c r="K187" s="43">
        <f t="shared" si="17"/>
        <v>92.33849987676972</v>
      </c>
    </row>
    <row r="188" spans="1:11" ht="47.25">
      <c r="A188" s="6" t="s">
        <v>84</v>
      </c>
      <c r="B188" s="9" t="s">
        <v>21</v>
      </c>
      <c r="C188" s="9" t="s">
        <v>4</v>
      </c>
      <c r="D188" s="9" t="s">
        <v>143</v>
      </c>
      <c r="E188" s="9"/>
      <c r="F188" s="34">
        <f>F189</f>
        <v>11036.3</v>
      </c>
      <c r="G188" s="34">
        <f>G189</f>
        <v>11036.3</v>
      </c>
      <c r="H188" s="34">
        <f>H189</f>
        <v>9298.1</v>
      </c>
      <c r="I188" s="34">
        <f>I189</f>
        <v>9298.1</v>
      </c>
      <c r="J188" s="43">
        <f aca="true" t="shared" si="18" ref="J188:K203">(H188/F188*100)</f>
        <v>84.25015630238396</v>
      </c>
      <c r="K188" s="43">
        <f t="shared" si="18"/>
        <v>84.25015630238396</v>
      </c>
    </row>
    <row r="189" spans="1:11" ht="47.25">
      <c r="A189" s="6" t="s">
        <v>69</v>
      </c>
      <c r="B189" s="9" t="s">
        <v>21</v>
      </c>
      <c r="C189" s="9" t="s">
        <v>4</v>
      </c>
      <c r="D189" s="9" t="s">
        <v>143</v>
      </c>
      <c r="E189" s="9" t="s">
        <v>68</v>
      </c>
      <c r="F189" s="34">
        <v>11036.3</v>
      </c>
      <c r="G189" s="34">
        <v>11036.3</v>
      </c>
      <c r="H189" s="34">
        <v>9298.1</v>
      </c>
      <c r="I189" s="34">
        <v>9298.1</v>
      </c>
      <c r="J189" s="43">
        <f t="shared" si="18"/>
        <v>84.25015630238396</v>
      </c>
      <c r="K189" s="43">
        <f t="shared" si="18"/>
        <v>84.25015630238396</v>
      </c>
    </row>
    <row r="190" spans="1:11" ht="47.25">
      <c r="A190" s="6" t="s">
        <v>84</v>
      </c>
      <c r="B190" s="9" t="s">
        <v>21</v>
      </c>
      <c r="C190" s="9" t="s">
        <v>4</v>
      </c>
      <c r="D190" s="9" t="s">
        <v>144</v>
      </c>
      <c r="E190" s="9"/>
      <c r="F190" s="34">
        <f>F191</f>
        <v>383.3</v>
      </c>
      <c r="G190" s="34">
        <f>G191</f>
        <v>383.3</v>
      </c>
      <c r="H190" s="34">
        <f>H191</f>
        <v>383.3</v>
      </c>
      <c r="I190" s="34">
        <f>I191</f>
        <v>383.3</v>
      </c>
      <c r="J190" s="43">
        <f t="shared" si="18"/>
        <v>100</v>
      </c>
      <c r="K190" s="43">
        <f t="shared" si="18"/>
        <v>100</v>
      </c>
    </row>
    <row r="191" spans="1:11" ht="31.5">
      <c r="A191" s="6" t="s">
        <v>60</v>
      </c>
      <c r="B191" s="9" t="s">
        <v>21</v>
      </c>
      <c r="C191" s="9" t="s">
        <v>4</v>
      </c>
      <c r="D191" s="9" t="s">
        <v>144</v>
      </c>
      <c r="E191" s="9" t="s">
        <v>59</v>
      </c>
      <c r="F191" s="34">
        <v>383.3</v>
      </c>
      <c r="G191" s="34">
        <v>383.3</v>
      </c>
      <c r="H191" s="34">
        <v>383.3</v>
      </c>
      <c r="I191" s="34">
        <v>383.3</v>
      </c>
      <c r="J191" s="43">
        <f t="shared" si="18"/>
        <v>100</v>
      </c>
      <c r="K191" s="43">
        <f t="shared" si="18"/>
        <v>100</v>
      </c>
    </row>
    <row r="192" spans="1:11" ht="78.75">
      <c r="A192" s="6" t="s">
        <v>113</v>
      </c>
      <c r="B192" s="9" t="s">
        <v>21</v>
      </c>
      <c r="C192" s="9" t="s">
        <v>4</v>
      </c>
      <c r="D192" s="9" t="s">
        <v>106</v>
      </c>
      <c r="E192" s="9"/>
      <c r="F192" s="34">
        <f>F193</f>
        <v>17294</v>
      </c>
      <c r="G192" s="34">
        <f>G193</f>
        <v>17294</v>
      </c>
      <c r="H192" s="34">
        <f>H193</f>
        <v>17294</v>
      </c>
      <c r="I192" s="34">
        <f>I193</f>
        <v>17294</v>
      </c>
      <c r="J192" s="43">
        <f t="shared" si="18"/>
        <v>100</v>
      </c>
      <c r="K192" s="43">
        <f t="shared" si="18"/>
        <v>100</v>
      </c>
    </row>
    <row r="193" spans="1:11" ht="31.5">
      <c r="A193" s="6" t="s">
        <v>60</v>
      </c>
      <c r="B193" s="9" t="s">
        <v>21</v>
      </c>
      <c r="C193" s="9" t="s">
        <v>4</v>
      </c>
      <c r="D193" s="9" t="s">
        <v>106</v>
      </c>
      <c r="E193" s="9" t="s">
        <v>59</v>
      </c>
      <c r="F193" s="34">
        <v>17294</v>
      </c>
      <c r="G193" s="34">
        <v>17294</v>
      </c>
      <c r="H193" s="34">
        <v>17294</v>
      </c>
      <c r="I193" s="34">
        <v>17294</v>
      </c>
      <c r="J193" s="43">
        <f t="shared" si="18"/>
        <v>100</v>
      </c>
      <c r="K193" s="43">
        <f t="shared" si="18"/>
        <v>100</v>
      </c>
    </row>
    <row r="194" spans="1:11" ht="47.25">
      <c r="A194" s="6" t="s">
        <v>84</v>
      </c>
      <c r="B194" s="9" t="s">
        <v>21</v>
      </c>
      <c r="C194" s="9" t="s">
        <v>4</v>
      </c>
      <c r="D194" s="9" t="s">
        <v>44</v>
      </c>
      <c r="E194" s="9"/>
      <c r="F194" s="34">
        <f>SUM(F195:F197)</f>
        <v>36989.6</v>
      </c>
      <c r="G194" s="34">
        <f>SUM(G195:G197)</f>
        <v>500</v>
      </c>
      <c r="H194" s="34">
        <f>SUM(H195:H197)</f>
        <v>36297.799999999996</v>
      </c>
      <c r="I194" s="34"/>
      <c r="J194" s="43">
        <f t="shared" si="18"/>
        <v>98.12974457685402</v>
      </c>
      <c r="K194" s="42"/>
    </row>
    <row r="195" spans="1:11" ht="31.5">
      <c r="A195" s="8" t="s">
        <v>62</v>
      </c>
      <c r="B195" s="9" t="s">
        <v>21</v>
      </c>
      <c r="C195" s="9" t="s">
        <v>4</v>
      </c>
      <c r="D195" s="9" t="s">
        <v>44</v>
      </c>
      <c r="E195" s="9" t="s">
        <v>61</v>
      </c>
      <c r="F195" s="34">
        <v>249</v>
      </c>
      <c r="G195" s="34"/>
      <c r="H195" s="34">
        <v>143.1</v>
      </c>
      <c r="I195" s="34"/>
      <c r="J195" s="43">
        <f t="shared" si="18"/>
        <v>57.46987951807229</v>
      </c>
      <c r="K195" s="42"/>
    </row>
    <row r="196" spans="1:11" ht="47.25">
      <c r="A196" s="6" t="s">
        <v>69</v>
      </c>
      <c r="B196" s="9" t="s">
        <v>21</v>
      </c>
      <c r="C196" s="9" t="s">
        <v>4</v>
      </c>
      <c r="D196" s="9" t="s">
        <v>44</v>
      </c>
      <c r="E196" s="9" t="s">
        <v>68</v>
      </c>
      <c r="F196" s="34">
        <v>1287.9</v>
      </c>
      <c r="G196" s="40"/>
      <c r="H196" s="34">
        <v>1210.6</v>
      </c>
      <c r="I196" s="34"/>
      <c r="J196" s="43">
        <f t="shared" si="18"/>
        <v>93.99798120972123</v>
      </c>
      <c r="K196" s="42"/>
    </row>
    <row r="197" spans="1:11" ht="31.5">
      <c r="A197" s="6" t="s">
        <v>60</v>
      </c>
      <c r="B197" s="9" t="s">
        <v>21</v>
      </c>
      <c r="C197" s="9" t="s">
        <v>4</v>
      </c>
      <c r="D197" s="9" t="s">
        <v>44</v>
      </c>
      <c r="E197" s="9" t="s">
        <v>59</v>
      </c>
      <c r="F197" s="37">
        <v>35452.7</v>
      </c>
      <c r="G197" s="37">
        <v>500</v>
      </c>
      <c r="H197" s="34">
        <v>34944.1</v>
      </c>
      <c r="I197" s="34"/>
      <c r="J197" s="43">
        <f t="shared" si="18"/>
        <v>98.56541250736898</v>
      </c>
      <c r="K197" s="42"/>
    </row>
    <row r="198" spans="1:11" ht="15.75">
      <c r="A198" s="6" t="s">
        <v>90</v>
      </c>
      <c r="B198" s="9" t="s">
        <v>10</v>
      </c>
      <c r="C198" s="9"/>
      <c r="D198" s="9"/>
      <c r="E198" s="9"/>
      <c r="F198" s="34">
        <f>F199+F204</f>
        <v>6321</v>
      </c>
      <c r="G198" s="34">
        <f>G199+G204</f>
        <v>803</v>
      </c>
      <c r="H198" s="34">
        <f>H199+H204</f>
        <v>6321</v>
      </c>
      <c r="I198" s="34">
        <f>I199+I204</f>
        <v>803</v>
      </c>
      <c r="J198" s="43">
        <f t="shared" si="18"/>
        <v>100</v>
      </c>
      <c r="K198" s="43">
        <f t="shared" si="18"/>
        <v>100</v>
      </c>
    </row>
    <row r="199" spans="1:11" ht="15.75">
      <c r="A199" s="6" t="s">
        <v>22</v>
      </c>
      <c r="B199" s="9" t="s">
        <v>10</v>
      </c>
      <c r="C199" s="9" t="s">
        <v>4</v>
      </c>
      <c r="D199" s="9"/>
      <c r="E199" s="9"/>
      <c r="F199" s="34">
        <f>SUM(F200+F202)</f>
        <v>3051</v>
      </c>
      <c r="G199" s="34">
        <f>SUM(G200+G202)</f>
        <v>803</v>
      </c>
      <c r="H199" s="34">
        <f>SUM(H200+H202)</f>
        <v>3051</v>
      </c>
      <c r="I199" s="34">
        <f>SUM(I200+I202)</f>
        <v>803</v>
      </c>
      <c r="J199" s="43">
        <f t="shared" si="18"/>
        <v>100</v>
      </c>
      <c r="K199" s="43">
        <f t="shared" si="18"/>
        <v>100</v>
      </c>
    </row>
    <row r="200" spans="1:11" ht="78.75">
      <c r="A200" s="6" t="s">
        <v>113</v>
      </c>
      <c r="B200" s="9" t="s">
        <v>10</v>
      </c>
      <c r="C200" s="9" t="s">
        <v>4</v>
      </c>
      <c r="D200" s="9" t="s">
        <v>106</v>
      </c>
      <c r="E200" s="9"/>
      <c r="F200" s="34">
        <f>SUM(F201)</f>
        <v>803</v>
      </c>
      <c r="G200" s="34">
        <f>SUM(G201)</f>
        <v>803</v>
      </c>
      <c r="H200" s="34">
        <f>SUM(H201)</f>
        <v>803</v>
      </c>
      <c r="I200" s="34">
        <f>SUM(I201)</f>
        <v>803</v>
      </c>
      <c r="J200" s="43">
        <f t="shared" si="18"/>
        <v>100</v>
      </c>
      <c r="K200" s="43">
        <f t="shared" si="18"/>
        <v>100</v>
      </c>
    </row>
    <row r="201" spans="1:11" ht="31.5">
      <c r="A201" s="6" t="s">
        <v>60</v>
      </c>
      <c r="B201" s="9" t="s">
        <v>10</v>
      </c>
      <c r="C201" s="9" t="s">
        <v>4</v>
      </c>
      <c r="D201" s="9" t="s">
        <v>106</v>
      </c>
      <c r="E201" s="9" t="s">
        <v>59</v>
      </c>
      <c r="F201" s="34">
        <v>803</v>
      </c>
      <c r="G201" s="34">
        <v>803</v>
      </c>
      <c r="H201" s="34">
        <v>803</v>
      </c>
      <c r="I201" s="34">
        <v>803</v>
      </c>
      <c r="J201" s="43">
        <f t="shared" si="18"/>
        <v>100</v>
      </c>
      <c r="K201" s="43">
        <f t="shared" si="18"/>
        <v>100</v>
      </c>
    </row>
    <row r="202" spans="1:11" ht="47.25">
      <c r="A202" s="6" t="s">
        <v>84</v>
      </c>
      <c r="B202" s="9" t="s">
        <v>10</v>
      </c>
      <c r="C202" s="9" t="s">
        <v>4</v>
      </c>
      <c r="D202" s="9" t="s">
        <v>44</v>
      </c>
      <c r="E202" s="9"/>
      <c r="F202" s="34">
        <f>F203</f>
        <v>2248</v>
      </c>
      <c r="G202" s="34"/>
      <c r="H202" s="34">
        <f>H203</f>
        <v>2248</v>
      </c>
      <c r="I202" s="34"/>
      <c r="J202" s="43">
        <f t="shared" si="18"/>
        <v>100</v>
      </c>
      <c r="K202" s="42"/>
    </row>
    <row r="203" spans="1:11" ht="31.5">
      <c r="A203" s="6" t="s">
        <v>60</v>
      </c>
      <c r="B203" s="9" t="s">
        <v>10</v>
      </c>
      <c r="C203" s="9" t="s">
        <v>4</v>
      </c>
      <c r="D203" s="9" t="s">
        <v>44</v>
      </c>
      <c r="E203" s="9" t="s">
        <v>59</v>
      </c>
      <c r="F203" s="34">
        <v>2248</v>
      </c>
      <c r="G203" s="40"/>
      <c r="H203" s="34">
        <v>2248</v>
      </c>
      <c r="I203" s="34"/>
      <c r="J203" s="43">
        <f t="shared" si="18"/>
        <v>100</v>
      </c>
      <c r="K203" s="42"/>
    </row>
    <row r="204" spans="1:11" ht="15.75">
      <c r="A204" s="6" t="s">
        <v>27</v>
      </c>
      <c r="B204" s="9" t="s">
        <v>10</v>
      </c>
      <c r="C204" s="9" t="s">
        <v>6</v>
      </c>
      <c r="D204" s="9"/>
      <c r="E204" s="9"/>
      <c r="F204" s="34">
        <f>SUM(F205)</f>
        <v>3270</v>
      </c>
      <c r="G204" s="34"/>
      <c r="H204" s="34">
        <f>SUM(H205)</f>
        <v>3270</v>
      </c>
      <c r="I204" s="34"/>
      <c r="J204" s="43">
        <f aca="true" t="shared" si="19" ref="J204:K219">(H204/F204*100)</f>
        <v>100</v>
      </c>
      <c r="K204" s="42"/>
    </row>
    <row r="205" spans="1:11" ht="47.25">
      <c r="A205" s="6" t="s">
        <v>84</v>
      </c>
      <c r="B205" s="9" t="s">
        <v>10</v>
      </c>
      <c r="C205" s="9" t="s">
        <v>6</v>
      </c>
      <c r="D205" s="9" t="s">
        <v>44</v>
      </c>
      <c r="E205" s="9"/>
      <c r="F205" s="34">
        <f>SUM(F206)</f>
        <v>3270</v>
      </c>
      <c r="G205" s="34"/>
      <c r="H205" s="34">
        <f>SUM(H206)</f>
        <v>3270</v>
      </c>
      <c r="I205" s="34"/>
      <c r="J205" s="43">
        <f t="shared" si="19"/>
        <v>100</v>
      </c>
      <c r="K205" s="42"/>
    </row>
    <row r="206" spans="1:11" ht="15.75">
      <c r="A206" s="8" t="s">
        <v>66</v>
      </c>
      <c r="B206" s="9" t="s">
        <v>10</v>
      </c>
      <c r="C206" s="9" t="s">
        <v>6</v>
      </c>
      <c r="D206" s="9" t="s">
        <v>44</v>
      </c>
      <c r="E206" s="9" t="s">
        <v>67</v>
      </c>
      <c r="F206" s="34">
        <v>3270</v>
      </c>
      <c r="G206" s="40"/>
      <c r="H206" s="34">
        <v>3270</v>
      </c>
      <c r="I206" s="34"/>
      <c r="J206" s="43">
        <f t="shared" si="19"/>
        <v>100</v>
      </c>
      <c r="K206" s="42"/>
    </row>
    <row r="207" spans="1:11" ht="31.5">
      <c r="A207" s="5" t="s">
        <v>96</v>
      </c>
      <c r="B207" s="9"/>
      <c r="C207" s="9"/>
      <c r="D207" s="9"/>
      <c r="E207" s="9"/>
      <c r="F207" s="35">
        <f>F208</f>
        <v>12248</v>
      </c>
      <c r="G207" s="35"/>
      <c r="H207" s="35">
        <f>H208</f>
        <v>12245.7</v>
      </c>
      <c r="I207" s="34"/>
      <c r="J207" s="44">
        <f t="shared" si="19"/>
        <v>99.98122142390595</v>
      </c>
      <c r="K207" s="42"/>
    </row>
    <row r="208" spans="1:11" ht="15.75">
      <c r="A208" s="8" t="s">
        <v>82</v>
      </c>
      <c r="B208" s="9" t="s">
        <v>16</v>
      </c>
      <c r="C208" s="9"/>
      <c r="D208" s="9"/>
      <c r="E208" s="9"/>
      <c r="F208" s="37">
        <f>F209</f>
        <v>12248</v>
      </c>
      <c r="G208" s="37"/>
      <c r="H208" s="37">
        <f>H209</f>
        <v>12245.7</v>
      </c>
      <c r="I208" s="34"/>
      <c r="J208" s="43">
        <f t="shared" si="19"/>
        <v>99.98122142390595</v>
      </c>
      <c r="K208" s="42"/>
    </row>
    <row r="209" spans="1:11" ht="15.75">
      <c r="A209" s="6" t="s">
        <v>18</v>
      </c>
      <c r="B209" s="9" t="s">
        <v>16</v>
      </c>
      <c r="C209" s="9" t="s">
        <v>16</v>
      </c>
      <c r="D209" s="9"/>
      <c r="E209" s="9"/>
      <c r="F209" s="34">
        <f>F210</f>
        <v>12248</v>
      </c>
      <c r="G209" s="34"/>
      <c r="H209" s="34">
        <f>H210</f>
        <v>12245.7</v>
      </c>
      <c r="I209" s="34"/>
      <c r="J209" s="43">
        <f t="shared" si="19"/>
        <v>99.98122142390595</v>
      </c>
      <c r="K209" s="42"/>
    </row>
    <row r="210" spans="1:11" ht="31.5">
      <c r="A210" s="6" t="s">
        <v>96</v>
      </c>
      <c r="B210" s="9" t="s">
        <v>16</v>
      </c>
      <c r="C210" s="9" t="s">
        <v>16</v>
      </c>
      <c r="D210" s="9" t="s">
        <v>45</v>
      </c>
      <c r="E210" s="9"/>
      <c r="F210" s="34">
        <f>F211</f>
        <v>12248</v>
      </c>
      <c r="G210" s="34"/>
      <c r="H210" s="34">
        <f>H211</f>
        <v>12245.7</v>
      </c>
      <c r="I210" s="34"/>
      <c r="J210" s="43">
        <f t="shared" si="19"/>
        <v>99.98122142390595</v>
      </c>
      <c r="K210" s="42"/>
    </row>
    <row r="211" spans="1:11" ht="31.5">
      <c r="A211" s="6" t="s">
        <v>60</v>
      </c>
      <c r="B211" s="9" t="s">
        <v>16</v>
      </c>
      <c r="C211" s="9" t="s">
        <v>16</v>
      </c>
      <c r="D211" s="9" t="s">
        <v>45</v>
      </c>
      <c r="E211" s="9" t="s">
        <v>59</v>
      </c>
      <c r="F211" s="34">
        <v>12248</v>
      </c>
      <c r="G211" s="40"/>
      <c r="H211" s="34">
        <v>12245.7</v>
      </c>
      <c r="I211" s="34"/>
      <c r="J211" s="43">
        <f t="shared" si="19"/>
        <v>99.98122142390595</v>
      </c>
      <c r="K211" s="42"/>
    </row>
    <row r="212" spans="1:11" ht="61.5" customHeight="1">
      <c r="A212" s="5" t="s">
        <v>97</v>
      </c>
      <c r="B212" s="9"/>
      <c r="C212" s="9"/>
      <c r="D212" s="9"/>
      <c r="E212" s="9"/>
      <c r="F212" s="35">
        <f aca="true" t="shared" si="20" ref="F212:I213">F213</f>
        <v>12817</v>
      </c>
      <c r="G212" s="35">
        <f t="shared" si="20"/>
        <v>5516.8</v>
      </c>
      <c r="H212" s="35">
        <f t="shared" si="20"/>
        <v>12784.8</v>
      </c>
      <c r="I212" s="35">
        <f t="shared" si="20"/>
        <v>5484.8</v>
      </c>
      <c r="J212" s="44">
        <f t="shared" si="19"/>
        <v>99.74877116329873</v>
      </c>
      <c r="K212" s="44">
        <f t="shared" si="19"/>
        <v>99.4199535962877</v>
      </c>
    </row>
    <row r="213" spans="1:11" ht="15.75">
      <c r="A213" s="8" t="s">
        <v>82</v>
      </c>
      <c r="B213" s="9" t="s">
        <v>16</v>
      </c>
      <c r="C213" s="9"/>
      <c r="D213" s="9"/>
      <c r="E213" s="9"/>
      <c r="F213" s="34">
        <f t="shared" si="20"/>
        <v>12817</v>
      </c>
      <c r="G213" s="34">
        <f t="shared" si="20"/>
        <v>5516.8</v>
      </c>
      <c r="H213" s="34">
        <f t="shared" si="20"/>
        <v>12784.8</v>
      </c>
      <c r="I213" s="34">
        <f t="shared" si="20"/>
        <v>5484.8</v>
      </c>
      <c r="J213" s="43">
        <f t="shared" si="19"/>
        <v>99.74877116329873</v>
      </c>
      <c r="K213" s="43">
        <f t="shared" si="19"/>
        <v>99.4199535962877</v>
      </c>
    </row>
    <row r="214" spans="1:11" ht="15.75">
      <c r="A214" s="6" t="s">
        <v>18</v>
      </c>
      <c r="B214" s="9" t="s">
        <v>16</v>
      </c>
      <c r="C214" s="9" t="s">
        <v>16</v>
      </c>
      <c r="D214" s="9"/>
      <c r="E214" s="9"/>
      <c r="F214" s="34">
        <f>F215+F223+F217+F219+F221</f>
        <v>12817</v>
      </c>
      <c r="G214" s="34">
        <f>G215+G223+G217+G219+G221</f>
        <v>5516.8</v>
      </c>
      <c r="H214" s="34">
        <f>H215+H223+H217+H219+H221</f>
        <v>12784.8</v>
      </c>
      <c r="I214" s="34">
        <f>I215+I223+I217+I219+I221</f>
        <v>5484.8</v>
      </c>
      <c r="J214" s="43">
        <f t="shared" si="19"/>
        <v>99.74877116329873</v>
      </c>
      <c r="K214" s="43">
        <f t="shared" si="19"/>
        <v>99.4199535962877</v>
      </c>
    </row>
    <row r="215" spans="1:11" ht="81" customHeight="1">
      <c r="A215" s="6" t="s">
        <v>165</v>
      </c>
      <c r="B215" s="9" t="s">
        <v>16</v>
      </c>
      <c r="C215" s="9" t="s">
        <v>16</v>
      </c>
      <c r="D215" s="9" t="s">
        <v>106</v>
      </c>
      <c r="E215" s="9"/>
      <c r="F215" s="34">
        <f>F216</f>
        <v>2500</v>
      </c>
      <c r="G215" s="34">
        <f>G216</f>
        <v>2500</v>
      </c>
      <c r="H215" s="34">
        <f>H216</f>
        <v>2500</v>
      </c>
      <c r="I215" s="34">
        <f>I216</f>
        <v>2500</v>
      </c>
      <c r="J215" s="43">
        <f t="shared" si="19"/>
        <v>100</v>
      </c>
      <c r="K215" s="43">
        <f t="shared" si="19"/>
        <v>100</v>
      </c>
    </row>
    <row r="216" spans="1:11" ht="31.5">
      <c r="A216" s="6" t="s">
        <v>60</v>
      </c>
      <c r="B216" s="9" t="s">
        <v>16</v>
      </c>
      <c r="C216" s="9" t="s">
        <v>16</v>
      </c>
      <c r="D216" s="9" t="s">
        <v>106</v>
      </c>
      <c r="E216" s="9" t="s">
        <v>59</v>
      </c>
      <c r="F216" s="34">
        <v>2500</v>
      </c>
      <c r="G216" s="34">
        <v>2500</v>
      </c>
      <c r="H216" s="34">
        <v>2500</v>
      </c>
      <c r="I216" s="34">
        <v>2500</v>
      </c>
      <c r="J216" s="43">
        <f t="shared" si="19"/>
        <v>100</v>
      </c>
      <c r="K216" s="43">
        <f t="shared" si="19"/>
        <v>100</v>
      </c>
    </row>
    <row r="217" spans="1:11" ht="50.25" customHeight="1">
      <c r="A217" s="6" t="s">
        <v>157</v>
      </c>
      <c r="B217" s="9" t="s">
        <v>16</v>
      </c>
      <c r="C217" s="9" t="s">
        <v>16</v>
      </c>
      <c r="D217" s="9" t="s">
        <v>145</v>
      </c>
      <c r="E217" s="9"/>
      <c r="F217" s="34">
        <f>F218</f>
        <v>2276</v>
      </c>
      <c r="G217" s="34">
        <f>G218</f>
        <v>2276</v>
      </c>
      <c r="H217" s="34">
        <f>H218</f>
        <v>2275.5</v>
      </c>
      <c r="I217" s="34">
        <f>I218</f>
        <v>2275.5</v>
      </c>
      <c r="J217" s="43">
        <f t="shared" si="19"/>
        <v>99.9780316344464</v>
      </c>
      <c r="K217" s="43">
        <f t="shared" si="19"/>
        <v>99.9780316344464</v>
      </c>
    </row>
    <row r="218" spans="1:11" ht="31.5">
      <c r="A218" s="6" t="s">
        <v>60</v>
      </c>
      <c r="B218" s="9" t="s">
        <v>16</v>
      </c>
      <c r="C218" s="9" t="s">
        <v>16</v>
      </c>
      <c r="D218" s="9" t="s">
        <v>145</v>
      </c>
      <c r="E218" s="9" t="s">
        <v>59</v>
      </c>
      <c r="F218" s="34">
        <v>2276</v>
      </c>
      <c r="G218" s="34">
        <v>2276</v>
      </c>
      <c r="H218" s="34">
        <v>2275.5</v>
      </c>
      <c r="I218" s="34">
        <v>2275.5</v>
      </c>
      <c r="J218" s="43">
        <f t="shared" si="19"/>
        <v>99.9780316344464</v>
      </c>
      <c r="K218" s="43">
        <f t="shared" si="19"/>
        <v>99.9780316344464</v>
      </c>
    </row>
    <row r="219" spans="1:11" ht="51" customHeight="1">
      <c r="A219" s="6" t="s">
        <v>157</v>
      </c>
      <c r="B219" s="9" t="s">
        <v>16</v>
      </c>
      <c r="C219" s="9" t="s">
        <v>16</v>
      </c>
      <c r="D219" s="9" t="s">
        <v>142</v>
      </c>
      <c r="E219" s="9"/>
      <c r="F219" s="34">
        <f>F220</f>
        <v>636</v>
      </c>
      <c r="G219" s="34">
        <f>G220</f>
        <v>636</v>
      </c>
      <c r="H219" s="34">
        <f>H220</f>
        <v>636</v>
      </c>
      <c r="I219" s="34">
        <f>I220</f>
        <v>636</v>
      </c>
      <c r="J219" s="43">
        <f t="shared" si="19"/>
        <v>100</v>
      </c>
      <c r="K219" s="43">
        <f t="shared" si="19"/>
        <v>100</v>
      </c>
    </row>
    <row r="220" spans="1:11" ht="31.5">
      <c r="A220" s="6" t="s">
        <v>60</v>
      </c>
      <c r="B220" s="9" t="s">
        <v>16</v>
      </c>
      <c r="C220" s="9" t="s">
        <v>16</v>
      </c>
      <c r="D220" s="9" t="s">
        <v>142</v>
      </c>
      <c r="E220" s="9" t="s">
        <v>59</v>
      </c>
      <c r="F220" s="34">
        <v>636</v>
      </c>
      <c r="G220" s="34">
        <v>636</v>
      </c>
      <c r="H220" s="34">
        <v>636</v>
      </c>
      <c r="I220" s="34">
        <v>636</v>
      </c>
      <c r="J220" s="43">
        <f aca="true" t="shared" si="21" ref="J220:K235">(H220/F220*100)</f>
        <v>100</v>
      </c>
      <c r="K220" s="43">
        <f t="shared" si="21"/>
        <v>100</v>
      </c>
    </row>
    <row r="221" spans="1:11" ht="51.75" customHeight="1">
      <c r="A221" s="6" t="s">
        <v>157</v>
      </c>
      <c r="B221" s="9" t="s">
        <v>16</v>
      </c>
      <c r="C221" s="9" t="s">
        <v>16</v>
      </c>
      <c r="D221" s="9" t="s">
        <v>152</v>
      </c>
      <c r="E221" s="9"/>
      <c r="F221" s="34">
        <f>F222</f>
        <v>104.8</v>
      </c>
      <c r="G221" s="34">
        <f>G222</f>
        <v>104.8</v>
      </c>
      <c r="H221" s="34">
        <f>H222</f>
        <v>73.3</v>
      </c>
      <c r="I221" s="34">
        <f>I222</f>
        <v>73.3</v>
      </c>
      <c r="J221" s="43">
        <f t="shared" si="21"/>
        <v>69.94274809160305</v>
      </c>
      <c r="K221" s="43">
        <f t="shared" si="21"/>
        <v>69.94274809160305</v>
      </c>
    </row>
    <row r="222" spans="1:11" ht="31.5">
      <c r="A222" s="6" t="s">
        <v>60</v>
      </c>
      <c r="B222" s="9" t="s">
        <v>16</v>
      </c>
      <c r="C222" s="9" t="s">
        <v>16</v>
      </c>
      <c r="D222" s="9" t="s">
        <v>152</v>
      </c>
      <c r="E222" s="9" t="s">
        <v>59</v>
      </c>
      <c r="F222" s="34">
        <v>104.8</v>
      </c>
      <c r="G222" s="34">
        <v>104.8</v>
      </c>
      <c r="H222" s="34">
        <v>73.3</v>
      </c>
      <c r="I222" s="34">
        <v>73.3</v>
      </c>
      <c r="J222" s="43">
        <f t="shared" si="21"/>
        <v>69.94274809160305</v>
      </c>
      <c r="K222" s="43">
        <f t="shared" si="21"/>
        <v>69.94274809160305</v>
      </c>
    </row>
    <row r="223" spans="1:11" ht="50.25" customHeight="1">
      <c r="A223" s="6" t="s">
        <v>157</v>
      </c>
      <c r="B223" s="9" t="s">
        <v>16</v>
      </c>
      <c r="C223" s="9" t="s">
        <v>16</v>
      </c>
      <c r="D223" s="9" t="s">
        <v>57</v>
      </c>
      <c r="E223" s="9"/>
      <c r="F223" s="34">
        <f>F224+F225</f>
        <v>7300.2</v>
      </c>
      <c r="G223" s="34"/>
      <c r="H223" s="34">
        <f>H224+H225</f>
        <v>7300</v>
      </c>
      <c r="I223" s="34"/>
      <c r="J223" s="43">
        <f t="shared" si="21"/>
        <v>99.99726034903154</v>
      </c>
      <c r="K223" s="42"/>
    </row>
    <row r="224" spans="1:11" ht="31.5">
      <c r="A224" s="8" t="s">
        <v>62</v>
      </c>
      <c r="B224" s="9" t="s">
        <v>16</v>
      </c>
      <c r="C224" s="9" t="s">
        <v>16</v>
      </c>
      <c r="D224" s="9" t="s">
        <v>57</v>
      </c>
      <c r="E224" s="9" t="s">
        <v>61</v>
      </c>
      <c r="F224" s="34">
        <v>747</v>
      </c>
      <c r="G224" s="40"/>
      <c r="H224" s="34">
        <v>747</v>
      </c>
      <c r="I224" s="34"/>
      <c r="J224" s="43">
        <f t="shared" si="21"/>
        <v>100</v>
      </c>
      <c r="K224" s="42"/>
    </row>
    <row r="225" spans="1:11" ht="31.5">
      <c r="A225" s="6" t="s">
        <v>60</v>
      </c>
      <c r="B225" s="26" t="s">
        <v>16</v>
      </c>
      <c r="C225" s="26" t="s">
        <v>16</v>
      </c>
      <c r="D225" s="26" t="s">
        <v>57</v>
      </c>
      <c r="E225" s="26" t="s">
        <v>59</v>
      </c>
      <c r="F225" s="37">
        <v>6553.2</v>
      </c>
      <c r="G225" s="40"/>
      <c r="H225" s="34">
        <v>6553</v>
      </c>
      <c r="I225" s="34"/>
      <c r="J225" s="43">
        <f t="shared" si="21"/>
        <v>99.99694805591162</v>
      </c>
      <c r="K225" s="42"/>
    </row>
    <row r="226" spans="1:11" ht="63">
      <c r="A226" s="5" t="s">
        <v>70</v>
      </c>
      <c r="B226" s="26"/>
      <c r="C226" s="26"/>
      <c r="D226" s="26"/>
      <c r="E226" s="26"/>
      <c r="F226" s="39">
        <f aca="true" t="shared" si="22" ref="F226:I227">F227</f>
        <v>1607.2</v>
      </c>
      <c r="G226" s="39">
        <f t="shared" si="22"/>
        <v>354.2</v>
      </c>
      <c r="H226" s="39">
        <f t="shared" si="22"/>
        <v>1606.9</v>
      </c>
      <c r="I226" s="39">
        <f t="shared" si="22"/>
        <v>354.2</v>
      </c>
      <c r="J226" s="44">
        <f t="shared" si="21"/>
        <v>99.98133399701345</v>
      </c>
      <c r="K226" s="44">
        <f t="shared" si="21"/>
        <v>100</v>
      </c>
    </row>
    <row r="227" spans="1:11" ht="15.75">
      <c r="A227" s="8" t="s">
        <v>82</v>
      </c>
      <c r="B227" s="9" t="s">
        <v>16</v>
      </c>
      <c r="C227" s="9"/>
      <c r="D227" s="26"/>
      <c r="E227" s="26"/>
      <c r="F227" s="37">
        <f t="shared" si="22"/>
        <v>1607.2</v>
      </c>
      <c r="G227" s="37">
        <f t="shared" si="22"/>
        <v>354.2</v>
      </c>
      <c r="H227" s="37">
        <f t="shared" si="22"/>
        <v>1606.9</v>
      </c>
      <c r="I227" s="37">
        <f t="shared" si="22"/>
        <v>354.2</v>
      </c>
      <c r="J227" s="43">
        <f t="shared" si="21"/>
        <v>99.98133399701345</v>
      </c>
      <c r="K227" s="43">
        <f t="shared" si="21"/>
        <v>100</v>
      </c>
    </row>
    <row r="228" spans="1:11" ht="15.75">
      <c r="A228" s="6" t="s">
        <v>18</v>
      </c>
      <c r="B228" s="9" t="s">
        <v>16</v>
      </c>
      <c r="C228" s="9" t="s">
        <v>16</v>
      </c>
      <c r="D228" s="26"/>
      <c r="E228" s="26"/>
      <c r="F228" s="37">
        <f>F231+F229</f>
        <v>1607.2</v>
      </c>
      <c r="G228" s="37">
        <f>G231+G229</f>
        <v>354.2</v>
      </c>
      <c r="H228" s="37">
        <f>H231+H229</f>
        <v>1606.9</v>
      </c>
      <c r="I228" s="37">
        <f>I231+I229</f>
        <v>354.2</v>
      </c>
      <c r="J228" s="43">
        <f t="shared" si="21"/>
        <v>99.98133399701345</v>
      </c>
      <c r="K228" s="43">
        <f t="shared" si="21"/>
        <v>100</v>
      </c>
    </row>
    <row r="229" spans="1:11" ht="48.75" customHeight="1">
      <c r="A229" s="6" t="s">
        <v>166</v>
      </c>
      <c r="B229" s="26" t="s">
        <v>16</v>
      </c>
      <c r="C229" s="26" t="s">
        <v>16</v>
      </c>
      <c r="D229" s="26" t="s">
        <v>146</v>
      </c>
      <c r="E229" s="26"/>
      <c r="F229" s="37">
        <f>F230</f>
        <v>354.2</v>
      </c>
      <c r="G229" s="37">
        <f>G230</f>
        <v>354.2</v>
      </c>
      <c r="H229" s="37">
        <f>H230</f>
        <v>354.2</v>
      </c>
      <c r="I229" s="37">
        <f>I230</f>
        <v>354.2</v>
      </c>
      <c r="J229" s="43">
        <f t="shared" si="21"/>
        <v>100</v>
      </c>
      <c r="K229" s="43">
        <f t="shared" si="21"/>
        <v>100</v>
      </c>
    </row>
    <row r="230" spans="1:11" ht="31.5">
      <c r="A230" s="6" t="s">
        <v>60</v>
      </c>
      <c r="B230" s="26" t="s">
        <v>16</v>
      </c>
      <c r="C230" s="26" t="s">
        <v>16</v>
      </c>
      <c r="D230" s="26" t="s">
        <v>146</v>
      </c>
      <c r="E230" s="26" t="s">
        <v>59</v>
      </c>
      <c r="F230" s="37">
        <v>354.2</v>
      </c>
      <c r="G230" s="37">
        <v>354.2</v>
      </c>
      <c r="H230" s="34">
        <v>354.2</v>
      </c>
      <c r="I230" s="34">
        <v>354.2</v>
      </c>
      <c r="J230" s="43">
        <f t="shared" si="21"/>
        <v>100</v>
      </c>
      <c r="K230" s="43">
        <f t="shared" si="21"/>
        <v>100</v>
      </c>
    </row>
    <row r="231" spans="1:11" ht="49.5" customHeight="1">
      <c r="A231" s="6" t="s">
        <v>166</v>
      </c>
      <c r="B231" s="9" t="s">
        <v>16</v>
      </c>
      <c r="C231" s="9" t="s">
        <v>16</v>
      </c>
      <c r="D231" s="9" t="s">
        <v>47</v>
      </c>
      <c r="E231" s="9"/>
      <c r="F231" s="34">
        <f>F232</f>
        <v>1253</v>
      </c>
      <c r="G231" s="34"/>
      <c r="H231" s="34">
        <f>H232</f>
        <v>1252.7</v>
      </c>
      <c r="I231" s="34"/>
      <c r="J231" s="43">
        <f t="shared" si="21"/>
        <v>99.97605746209098</v>
      </c>
      <c r="K231" s="42"/>
    </row>
    <row r="232" spans="1:11" ht="31.5">
      <c r="A232" s="6" t="s">
        <v>60</v>
      </c>
      <c r="B232" s="9" t="s">
        <v>16</v>
      </c>
      <c r="C232" s="9" t="s">
        <v>16</v>
      </c>
      <c r="D232" s="9" t="s">
        <v>47</v>
      </c>
      <c r="E232" s="9" t="s">
        <v>59</v>
      </c>
      <c r="F232" s="34">
        <v>1253</v>
      </c>
      <c r="G232" s="40"/>
      <c r="H232" s="34">
        <v>1252.7</v>
      </c>
      <c r="I232" s="34"/>
      <c r="J232" s="43">
        <f t="shared" si="21"/>
        <v>99.97605746209098</v>
      </c>
      <c r="K232" s="42"/>
    </row>
    <row r="233" spans="1:11" ht="31.5">
      <c r="A233" s="5" t="s">
        <v>98</v>
      </c>
      <c r="B233" s="9"/>
      <c r="C233" s="9"/>
      <c r="D233" s="9"/>
      <c r="E233" s="9"/>
      <c r="F233" s="35">
        <f>F234</f>
        <v>983</v>
      </c>
      <c r="G233" s="35"/>
      <c r="H233" s="35">
        <f>H234</f>
        <v>781.3</v>
      </c>
      <c r="I233" s="34"/>
      <c r="J233" s="44">
        <f t="shared" si="21"/>
        <v>79.48118006103763</v>
      </c>
      <c r="K233" s="42"/>
    </row>
    <row r="234" spans="1:11" ht="15.75">
      <c r="A234" s="6" t="s">
        <v>86</v>
      </c>
      <c r="B234" s="9" t="s">
        <v>19</v>
      </c>
      <c r="C234" s="9"/>
      <c r="D234" s="9"/>
      <c r="E234" s="9"/>
      <c r="F234" s="34">
        <f>F235</f>
        <v>983</v>
      </c>
      <c r="G234" s="34"/>
      <c r="H234" s="34">
        <f>H235</f>
        <v>781.3</v>
      </c>
      <c r="I234" s="34"/>
      <c r="J234" s="43">
        <f t="shared" si="21"/>
        <v>79.48118006103763</v>
      </c>
      <c r="K234" s="42"/>
    </row>
    <row r="235" spans="1:11" ht="15.75">
      <c r="A235" s="6" t="s">
        <v>33</v>
      </c>
      <c r="B235" s="9" t="s">
        <v>19</v>
      </c>
      <c r="C235" s="9" t="s">
        <v>19</v>
      </c>
      <c r="D235" s="9"/>
      <c r="E235" s="9"/>
      <c r="F235" s="34">
        <f>F236</f>
        <v>983</v>
      </c>
      <c r="G235" s="34"/>
      <c r="H235" s="34">
        <f>H236</f>
        <v>781.3</v>
      </c>
      <c r="I235" s="34"/>
      <c r="J235" s="43">
        <f t="shared" si="21"/>
        <v>79.48118006103763</v>
      </c>
      <c r="K235" s="42"/>
    </row>
    <row r="236" spans="1:11" ht="31.5">
      <c r="A236" s="6" t="s">
        <v>98</v>
      </c>
      <c r="B236" s="9" t="s">
        <v>19</v>
      </c>
      <c r="C236" s="9" t="s">
        <v>19</v>
      </c>
      <c r="D236" s="9" t="s">
        <v>46</v>
      </c>
      <c r="E236" s="9"/>
      <c r="F236" s="34">
        <f>F238+F237</f>
        <v>983</v>
      </c>
      <c r="G236" s="34"/>
      <c r="H236" s="34">
        <f>H238+H237</f>
        <v>781.3</v>
      </c>
      <c r="I236" s="34"/>
      <c r="J236" s="43">
        <f aca="true" t="shared" si="23" ref="J236:K251">(H236/F236*100)</f>
        <v>79.48118006103763</v>
      </c>
      <c r="K236" s="42"/>
    </row>
    <row r="237" spans="1:11" ht="18" customHeight="1">
      <c r="A237" s="6" t="s">
        <v>65</v>
      </c>
      <c r="B237" s="9" t="s">
        <v>19</v>
      </c>
      <c r="C237" s="9" t="s">
        <v>19</v>
      </c>
      <c r="D237" s="9" t="s">
        <v>46</v>
      </c>
      <c r="E237" s="9" t="s">
        <v>64</v>
      </c>
      <c r="F237" s="34">
        <v>893</v>
      </c>
      <c r="G237" s="40"/>
      <c r="H237" s="34">
        <v>693.3</v>
      </c>
      <c r="I237" s="34"/>
      <c r="J237" s="43">
        <f t="shared" si="23"/>
        <v>77.63717805151175</v>
      </c>
      <c r="K237" s="42"/>
    </row>
    <row r="238" spans="1:11" ht="31.5">
      <c r="A238" s="6" t="s">
        <v>60</v>
      </c>
      <c r="B238" s="9" t="s">
        <v>19</v>
      </c>
      <c r="C238" s="9" t="s">
        <v>19</v>
      </c>
      <c r="D238" s="9" t="s">
        <v>46</v>
      </c>
      <c r="E238" s="26" t="s">
        <v>59</v>
      </c>
      <c r="F238" s="34">
        <v>90</v>
      </c>
      <c r="G238" s="40"/>
      <c r="H238" s="34">
        <v>88</v>
      </c>
      <c r="I238" s="34"/>
      <c r="J238" s="43">
        <f t="shared" si="23"/>
        <v>97.77777777777777</v>
      </c>
      <c r="K238" s="42"/>
    </row>
    <row r="239" spans="1:11" ht="65.25" customHeight="1">
      <c r="A239" s="5" t="s">
        <v>99</v>
      </c>
      <c r="B239" s="9"/>
      <c r="C239" s="9"/>
      <c r="D239" s="9"/>
      <c r="E239" s="26"/>
      <c r="F239" s="35">
        <f aca="true" t="shared" si="24" ref="F239:I242">F240</f>
        <v>609.3</v>
      </c>
      <c r="G239" s="35">
        <f t="shared" si="24"/>
        <v>53.4</v>
      </c>
      <c r="H239" s="35">
        <f t="shared" si="24"/>
        <v>609.3</v>
      </c>
      <c r="I239" s="35">
        <f t="shared" si="24"/>
        <v>53.4</v>
      </c>
      <c r="J239" s="44">
        <f t="shared" si="23"/>
        <v>100</v>
      </c>
      <c r="K239" s="44">
        <f t="shared" si="23"/>
        <v>100</v>
      </c>
    </row>
    <row r="240" spans="1:11" ht="15.75">
      <c r="A240" s="6" t="s">
        <v>87</v>
      </c>
      <c r="B240" s="9" t="s">
        <v>15</v>
      </c>
      <c r="C240" s="9"/>
      <c r="D240" s="9"/>
      <c r="E240" s="26"/>
      <c r="F240" s="34">
        <f t="shared" si="24"/>
        <v>609.3</v>
      </c>
      <c r="G240" s="34">
        <f t="shared" si="24"/>
        <v>53.4</v>
      </c>
      <c r="H240" s="34">
        <f t="shared" si="24"/>
        <v>609.3</v>
      </c>
      <c r="I240" s="34">
        <f t="shared" si="24"/>
        <v>53.4</v>
      </c>
      <c r="J240" s="43">
        <f t="shared" si="23"/>
        <v>100</v>
      </c>
      <c r="K240" s="43">
        <f t="shared" si="23"/>
        <v>100</v>
      </c>
    </row>
    <row r="241" spans="1:11" ht="15.75">
      <c r="A241" s="6" t="s">
        <v>14</v>
      </c>
      <c r="B241" s="9" t="s">
        <v>15</v>
      </c>
      <c r="C241" s="9" t="s">
        <v>5</v>
      </c>
      <c r="D241" s="9"/>
      <c r="E241" s="9"/>
      <c r="F241" s="34">
        <f>F242+F244</f>
        <v>609.3</v>
      </c>
      <c r="G241" s="34">
        <f>G242+G244</f>
        <v>53.4</v>
      </c>
      <c r="H241" s="34">
        <f>H242+H244</f>
        <v>609.3</v>
      </c>
      <c r="I241" s="34">
        <f>I242+I244</f>
        <v>53.4</v>
      </c>
      <c r="J241" s="43">
        <f t="shared" si="23"/>
        <v>100</v>
      </c>
      <c r="K241" s="43">
        <f t="shared" si="23"/>
        <v>100</v>
      </c>
    </row>
    <row r="242" spans="1:11" ht="96" customHeight="1">
      <c r="A242" s="6" t="s">
        <v>114</v>
      </c>
      <c r="B242" s="9" t="s">
        <v>15</v>
      </c>
      <c r="C242" s="9" t="s">
        <v>5</v>
      </c>
      <c r="D242" s="9" t="s">
        <v>106</v>
      </c>
      <c r="E242" s="9"/>
      <c r="F242" s="34">
        <f t="shared" si="24"/>
        <v>53.4</v>
      </c>
      <c r="G242" s="34">
        <f t="shared" si="24"/>
        <v>53.4</v>
      </c>
      <c r="H242" s="34">
        <f t="shared" si="24"/>
        <v>53.4</v>
      </c>
      <c r="I242" s="34">
        <f t="shared" si="24"/>
        <v>53.4</v>
      </c>
      <c r="J242" s="43">
        <f t="shared" si="23"/>
        <v>100</v>
      </c>
      <c r="K242" s="43">
        <f t="shared" si="23"/>
        <v>100</v>
      </c>
    </row>
    <row r="243" spans="1:11" ht="31.5">
      <c r="A243" s="6" t="s">
        <v>60</v>
      </c>
      <c r="B243" s="9" t="s">
        <v>15</v>
      </c>
      <c r="C243" s="9" t="s">
        <v>5</v>
      </c>
      <c r="D243" s="9" t="s">
        <v>106</v>
      </c>
      <c r="E243" s="9" t="s">
        <v>59</v>
      </c>
      <c r="F243" s="34">
        <v>53.4</v>
      </c>
      <c r="G243" s="34">
        <v>53.4</v>
      </c>
      <c r="H243" s="34">
        <v>53.4</v>
      </c>
      <c r="I243" s="34">
        <v>53.4</v>
      </c>
      <c r="J243" s="43">
        <f t="shared" si="23"/>
        <v>100</v>
      </c>
      <c r="K243" s="43">
        <f t="shared" si="23"/>
        <v>100</v>
      </c>
    </row>
    <row r="244" spans="1:11" ht="63">
      <c r="A244" s="6" t="s">
        <v>99</v>
      </c>
      <c r="B244" s="9" t="s">
        <v>15</v>
      </c>
      <c r="C244" s="9" t="s">
        <v>5</v>
      </c>
      <c r="D244" s="9" t="s">
        <v>147</v>
      </c>
      <c r="E244" s="9"/>
      <c r="F244" s="34">
        <f>F245</f>
        <v>555.9</v>
      </c>
      <c r="G244" s="34"/>
      <c r="H244" s="34">
        <f>H245</f>
        <v>555.9</v>
      </c>
      <c r="I244" s="34"/>
      <c r="J244" s="43">
        <f t="shared" si="23"/>
        <v>100</v>
      </c>
      <c r="K244" s="42"/>
    </row>
    <row r="245" spans="1:11" ht="31.5">
      <c r="A245" s="6" t="s">
        <v>60</v>
      </c>
      <c r="B245" s="9" t="s">
        <v>15</v>
      </c>
      <c r="C245" s="9" t="s">
        <v>5</v>
      </c>
      <c r="D245" s="9" t="s">
        <v>147</v>
      </c>
      <c r="E245" s="9" t="s">
        <v>59</v>
      </c>
      <c r="F245" s="34">
        <v>555.9</v>
      </c>
      <c r="G245" s="40"/>
      <c r="H245" s="34">
        <v>555.9</v>
      </c>
      <c r="I245" s="34"/>
      <c r="J245" s="43">
        <f t="shared" si="23"/>
        <v>100</v>
      </c>
      <c r="K245" s="42"/>
    </row>
    <row r="246" spans="1:11" ht="31.5">
      <c r="A246" s="5" t="s">
        <v>88</v>
      </c>
      <c r="B246" s="9"/>
      <c r="C246" s="9"/>
      <c r="D246" s="9"/>
      <c r="E246" s="9"/>
      <c r="F246" s="35">
        <f aca="true" t="shared" si="25" ref="F246:I247">F247</f>
        <v>49180.8</v>
      </c>
      <c r="G246" s="35">
        <f t="shared" si="25"/>
        <v>38967.8</v>
      </c>
      <c r="H246" s="35">
        <f t="shared" si="25"/>
        <v>38570.3</v>
      </c>
      <c r="I246" s="35">
        <f t="shared" si="25"/>
        <v>28971.800000000003</v>
      </c>
      <c r="J246" s="44">
        <f t="shared" si="23"/>
        <v>78.42552378163836</v>
      </c>
      <c r="K246" s="44">
        <f t="shared" si="23"/>
        <v>74.34805146813524</v>
      </c>
    </row>
    <row r="247" spans="1:11" ht="15.75">
      <c r="A247" s="6" t="s">
        <v>87</v>
      </c>
      <c r="B247" s="9" t="s">
        <v>15</v>
      </c>
      <c r="C247" s="9"/>
      <c r="D247" s="9"/>
      <c r="E247" s="9"/>
      <c r="F247" s="34">
        <f t="shared" si="25"/>
        <v>49180.8</v>
      </c>
      <c r="G247" s="34">
        <f t="shared" si="25"/>
        <v>38967.8</v>
      </c>
      <c r="H247" s="34">
        <f t="shared" si="25"/>
        <v>38570.3</v>
      </c>
      <c r="I247" s="34">
        <f t="shared" si="25"/>
        <v>28971.800000000003</v>
      </c>
      <c r="J247" s="43">
        <f t="shared" si="23"/>
        <v>78.42552378163836</v>
      </c>
      <c r="K247" s="43">
        <f t="shared" si="23"/>
        <v>74.34805146813524</v>
      </c>
    </row>
    <row r="248" spans="1:11" ht="15.75">
      <c r="A248" s="6" t="s">
        <v>14</v>
      </c>
      <c r="B248" s="9" t="s">
        <v>15</v>
      </c>
      <c r="C248" s="9" t="s">
        <v>5</v>
      </c>
      <c r="D248" s="9"/>
      <c r="E248" s="9"/>
      <c r="F248" s="34">
        <f>F249+F251+F254</f>
        <v>49180.8</v>
      </c>
      <c r="G248" s="34">
        <f>G249+G251+G254</f>
        <v>38967.8</v>
      </c>
      <c r="H248" s="34">
        <f>H249+H251+H254</f>
        <v>38570.3</v>
      </c>
      <c r="I248" s="34">
        <f>I249+I251+I254</f>
        <v>28971.800000000003</v>
      </c>
      <c r="J248" s="43">
        <f t="shared" si="23"/>
        <v>78.42552378163836</v>
      </c>
      <c r="K248" s="43">
        <f t="shared" si="23"/>
        <v>74.34805146813524</v>
      </c>
    </row>
    <row r="249" spans="1:11" ht="31.5">
      <c r="A249" s="6" t="s">
        <v>88</v>
      </c>
      <c r="B249" s="9" t="s">
        <v>15</v>
      </c>
      <c r="C249" s="9" t="s">
        <v>5</v>
      </c>
      <c r="D249" s="9" t="s">
        <v>148</v>
      </c>
      <c r="E249" s="9"/>
      <c r="F249" s="34">
        <f>F250</f>
        <v>29902.8</v>
      </c>
      <c r="G249" s="34">
        <f>G250</f>
        <v>29902.8</v>
      </c>
      <c r="H249" s="34">
        <f>H250</f>
        <v>22265.7</v>
      </c>
      <c r="I249" s="34">
        <f>I250</f>
        <v>22265.7</v>
      </c>
      <c r="J249" s="43">
        <f t="shared" si="23"/>
        <v>74.46025121393315</v>
      </c>
      <c r="K249" s="43">
        <f t="shared" si="23"/>
        <v>74.46025121393315</v>
      </c>
    </row>
    <row r="250" spans="1:11" ht="20.25" customHeight="1">
      <c r="A250" s="6" t="s">
        <v>65</v>
      </c>
      <c r="B250" s="9" t="s">
        <v>15</v>
      </c>
      <c r="C250" s="9" t="s">
        <v>5</v>
      </c>
      <c r="D250" s="9" t="s">
        <v>148</v>
      </c>
      <c r="E250" s="9" t="s">
        <v>64</v>
      </c>
      <c r="F250" s="34">
        <v>29902.8</v>
      </c>
      <c r="G250" s="34">
        <v>29902.8</v>
      </c>
      <c r="H250" s="34">
        <v>22265.7</v>
      </c>
      <c r="I250" s="34">
        <v>22265.7</v>
      </c>
      <c r="J250" s="43">
        <f t="shared" si="23"/>
        <v>74.46025121393315</v>
      </c>
      <c r="K250" s="43">
        <f t="shared" si="23"/>
        <v>74.46025121393315</v>
      </c>
    </row>
    <row r="251" spans="1:11" ht="31.5">
      <c r="A251" s="6" t="s">
        <v>88</v>
      </c>
      <c r="B251" s="9" t="s">
        <v>15</v>
      </c>
      <c r="C251" s="9" t="s">
        <v>5</v>
      </c>
      <c r="D251" s="9" t="s">
        <v>35</v>
      </c>
      <c r="E251" s="9"/>
      <c r="F251" s="34">
        <f>SUM(F252:F253)</f>
        <v>10213</v>
      </c>
      <c r="G251" s="34"/>
      <c r="H251" s="34">
        <f>SUM(H252:H253)</f>
        <v>9598.5</v>
      </c>
      <c r="I251" s="34"/>
      <c r="J251" s="43">
        <f t="shared" si="23"/>
        <v>93.98315871927934</v>
      </c>
      <c r="K251" s="43"/>
    </row>
    <row r="252" spans="1:11" ht="18.75" customHeight="1">
      <c r="A252" s="6" t="s">
        <v>65</v>
      </c>
      <c r="B252" s="9" t="s">
        <v>15</v>
      </c>
      <c r="C252" s="9" t="s">
        <v>5</v>
      </c>
      <c r="D252" s="9" t="s">
        <v>35</v>
      </c>
      <c r="E252" s="9" t="s">
        <v>64</v>
      </c>
      <c r="F252" s="34">
        <v>9863</v>
      </c>
      <c r="G252" s="40"/>
      <c r="H252" s="34">
        <v>9248.5</v>
      </c>
      <c r="I252" s="34"/>
      <c r="J252" s="43">
        <f aca="true" t="shared" si="26" ref="J252:K267">(H252/F252*100)</f>
        <v>93.76964412450573</v>
      </c>
      <c r="K252" s="43"/>
    </row>
    <row r="253" spans="1:11" ht="31.5">
      <c r="A253" s="6" t="s">
        <v>60</v>
      </c>
      <c r="B253" s="9" t="s">
        <v>15</v>
      </c>
      <c r="C253" s="9" t="s">
        <v>5</v>
      </c>
      <c r="D253" s="9" t="s">
        <v>35</v>
      </c>
      <c r="E253" s="9" t="s">
        <v>59</v>
      </c>
      <c r="F253" s="34">
        <v>350</v>
      </c>
      <c r="G253" s="40"/>
      <c r="H253" s="34">
        <v>350</v>
      </c>
      <c r="I253" s="34"/>
      <c r="J253" s="43">
        <f t="shared" si="26"/>
        <v>100</v>
      </c>
      <c r="K253" s="43"/>
    </row>
    <row r="254" spans="1:11" ht="31.5">
      <c r="A254" s="6" t="s">
        <v>88</v>
      </c>
      <c r="B254" s="9" t="s">
        <v>15</v>
      </c>
      <c r="C254" s="9" t="s">
        <v>5</v>
      </c>
      <c r="D254" s="9" t="s">
        <v>149</v>
      </c>
      <c r="E254" s="9"/>
      <c r="F254" s="34">
        <f>F255</f>
        <v>9065</v>
      </c>
      <c r="G254" s="34">
        <f>G255</f>
        <v>9065</v>
      </c>
      <c r="H254" s="34">
        <f>H255</f>
        <v>6706.1</v>
      </c>
      <c r="I254" s="34">
        <f>I255</f>
        <v>6706.1</v>
      </c>
      <c r="J254" s="43">
        <f t="shared" si="26"/>
        <v>73.97793712079427</v>
      </c>
      <c r="K254" s="43">
        <f t="shared" si="26"/>
        <v>73.97793712079427</v>
      </c>
    </row>
    <row r="255" spans="1:11" ht="19.5" customHeight="1">
      <c r="A255" s="6" t="s">
        <v>65</v>
      </c>
      <c r="B255" s="9" t="s">
        <v>15</v>
      </c>
      <c r="C255" s="9" t="s">
        <v>5</v>
      </c>
      <c r="D255" s="9" t="s">
        <v>149</v>
      </c>
      <c r="E255" s="9" t="s">
        <v>64</v>
      </c>
      <c r="F255" s="34">
        <v>9065</v>
      </c>
      <c r="G255" s="34">
        <v>9065</v>
      </c>
      <c r="H255" s="34">
        <v>6706.1</v>
      </c>
      <c r="I255" s="34">
        <v>6706.1</v>
      </c>
      <c r="J255" s="43">
        <f t="shared" si="26"/>
        <v>73.97793712079427</v>
      </c>
      <c r="K255" s="43">
        <f t="shared" si="26"/>
        <v>73.97793712079427</v>
      </c>
    </row>
    <row r="256" spans="1:11" ht="31.5">
      <c r="A256" s="5" t="s">
        <v>71</v>
      </c>
      <c r="B256" s="9"/>
      <c r="C256" s="9"/>
      <c r="D256" s="9"/>
      <c r="E256" s="9"/>
      <c r="F256" s="35">
        <f aca="true" t="shared" si="27" ref="F256:I257">F257</f>
        <v>174441.7</v>
      </c>
      <c r="G256" s="35">
        <f t="shared" si="27"/>
        <v>144169.7</v>
      </c>
      <c r="H256" s="35">
        <f t="shared" si="27"/>
        <v>48516.6</v>
      </c>
      <c r="I256" s="35">
        <f t="shared" si="27"/>
        <v>19528.399999999998</v>
      </c>
      <c r="J256" s="44">
        <f t="shared" si="26"/>
        <v>27.812501254000615</v>
      </c>
      <c r="K256" s="44">
        <f t="shared" si="26"/>
        <v>13.545425980632544</v>
      </c>
    </row>
    <row r="257" spans="1:11" ht="15.75">
      <c r="A257" s="6" t="s">
        <v>89</v>
      </c>
      <c r="B257" s="9" t="s">
        <v>9</v>
      </c>
      <c r="C257" s="9"/>
      <c r="D257" s="9"/>
      <c r="E257" s="9"/>
      <c r="F257" s="34">
        <f t="shared" si="27"/>
        <v>174441.7</v>
      </c>
      <c r="G257" s="34">
        <f t="shared" si="27"/>
        <v>144169.7</v>
      </c>
      <c r="H257" s="34">
        <f t="shared" si="27"/>
        <v>48516.6</v>
      </c>
      <c r="I257" s="34">
        <f t="shared" si="27"/>
        <v>19528.399999999998</v>
      </c>
      <c r="J257" s="43">
        <f t="shared" si="26"/>
        <v>27.812501254000615</v>
      </c>
      <c r="K257" s="43">
        <f t="shared" si="26"/>
        <v>13.545425980632544</v>
      </c>
    </row>
    <row r="258" spans="1:11" ht="15.75">
      <c r="A258" s="6" t="s">
        <v>31</v>
      </c>
      <c r="B258" s="9" t="s">
        <v>9</v>
      </c>
      <c r="C258" s="9" t="s">
        <v>6</v>
      </c>
      <c r="D258" s="9"/>
      <c r="E258" s="9"/>
      <c r="F258" s="34">
        <f>SUM(F263+F261+F259)</f>
        <v>174441.7</v>
      </c>
      <c r="G258" s="34">
        <f>SUM(G263+G261+G259)</f>
        <v>144169.7</v>
      </c>
      <c r="H258" s="34">
        <f>SUM(H263+H261+H259)</f>
        <v>48516.6</v>
      </c>
      <c r="I258" s="34">
        <f>SUM(I263+I261+I259)</f>
        <v>19528.399999999998</v>
      </c>
      <c r="J258" s="43">
        <f t="shared" si="26"/>
        <v>27.812501254000615</v>
      </c>
      <c r="K258" s="43">
        <f t="shared" si="26"/>
        <v>13.545425980632544</v>
      </c>
    </row>
    <row r="259" spans="1:11" ht="31.5">
      <c r="A259" s="6" t="s">
        <v>71</v>
      </c>
      <c r="B259" s="9" t="s">
        <v>9</v>
      </c>
      <c r="C259" s="9" t="s">
        <v>6</v>
      </c>
      <c r="D259" s="9" t="s">
        <v>150</v>
      </c>
      <c r="E259" s="9"/>
      <c r="F259" s="34">
        <f>F260</f>
        <v>52164</v>
      </c>
      <c r="G259" s="34">
        <f>G260</f>
        <v>52164</v>
      </c>
      <c r="H259" s="34">
        <f>H260</f>
        <v>1410.6</v>
      </c>
      <c r="I259" s="34">
        <f>I260</f>
        <v>1410.6</v>
      </c>
      <c r="J259" s="43">
        <f t="shared" si="26"/>
        <v>2.7041637911203127</v>
      </c>
      <c r="K259" s="43">
        <f t="shared" si="26"/>
        <v>2.7041637911203127</v>
      </c>
    </row>
    <row r="260" spans="1:11" ht="47.25">
      <c r="A260" s="6" t="s">
        <v>69</v>
      </c>
      <c r="B260" s="9" t="s">
        <v>9</v>
      </c>
      <c r="C260" s="9" t="s">
        <v>6</v>
      </c>
      <c r="D260" s="9" t="s">
        <v>150</v>
      </c>
      <c r="E260" s="9" t="s">
        <v>68</v>
      </c>
      <c r="F260" s="34">
        <v>52164</v>
      </c>
      <c r="G260" s="34">
        <v>52164</v>
      </c>
      <c r="H260" s="34">
        <v>1410.6</v>
      </c>
      <c r="I260" s="34">
        <v>1410.6</v>
      </c>
      <c r="J260" s="43">
        <f t="shared" si="26"/>
        <v>2.7041637911203127</v>
      </c>
      <c r="K260" s="43">
        <f t="shared" si="26"/>
        <v>2.7041637911203127</v>
      </c>
    </row>
    <row r="261" spans="1:11" ht="63">
      <c r="A261" s="6" t="s">
        <v>115</v>
      </c>
      <c r="B261" s="9" t="s">
        <v>9</v>
      </c>
      <c r="C261" s="9" t="s">
        <v>6</v>
      </c>
      <c r="D261" s="9" t="s">
        <v>106</v>
      </c>
      <c r="E261" s="9"/>
      <c r="F261" s="34">
        <f>F262</f>
        <v>18117.8</v>
      </c>
      <c r="G261" s="34">
        <f>G262</f>
        <v>18117.8</v>
      </c>
      <c r="H261" s="34">
        <f>H262</f>
        <v>18117.8</v>
      </c>
      <c r="I261" s="34">
        <f>I262</f>
        <v>18117.8</v>
      </c>
      <c r="J261" s="43">
        <f t="shared" si="26"/>
        <v>100</v>
      </c>
      <c r="K261" s="43">
        <f t="shared" si="26"/>
        <v>100</v>
      </c>
    </row>
    <row r="262" spans="1:11" ht="31.5">
      <c r="A262" s="6" t="s">
        <v>60</v>
      </c>
      <c r="B262" s="9" t="s">
        <v>9</v>
      </c>
      <c r="C262" s="9" t="s">
        <v>6</v>
      </c>
      <c r="D262" s="9" t="s">
        <v>106</v>
      </c>
      <c r="E262" s="9" t="s">
        <v>59</v>
      </c>
      <c r="F262" s="34">
        <v>18117.8</v>
      </c>
      <c r="G262" s="34">
        <v>18117.8</v>
      </c>
      <c r="H262" s="34">
        <v>18117.8</v>
      </c>
      <c r="I262" s="34">
        <v>18117.8</v>
      </c>
      <c r="J262" s="43">
        <f t="shared" si="26"/>
        <v>100</v>
      </c>
      <c r="K262" s="43">
        <f t="shared" si="26"/>
        <v>100</v>
      </c>
    </row>
    <row r="263" spans="1:11" ht="31.5">
      <c r="A263" s="6" t="s">
        <v>71</v>
      </c>
      <c r="B263" s="9" t="s">
        <v>9</v>
      </c>
      <c r="C263" s="9" t="s">
        <v>6</v>
      </c>
      <c r="D263" s="9" t="s">
        <v>48</v>
      </c>
      <c r="E263" s="9"/>
      <c r="F263" s="34">
        <f>SUM(F264:F267)</f>
        <v>104159.90000000001</v>
      </c>
      <c r="G263" s="34">
        <f>SUM(G264:G267)</f>
        <v>73887.9</v>
      </c>
      <c r="H263" s="34">
        <f>SUM(H264:H267)</f>
        <v>28988.2</v>
      </c>
      <c r="I263" s="34"/>
      <c r="J263" s="43">
        <f t="shared" si="26"/>
        <v>27.830479867972223</v>
      </c>
      <c r="K263" s="43"/>
    </row>
    <row r="264" spans="1:11" ht="62.25" customHeight="1">
      <c r="A264" s="8" t="s">
        <v>162</v>
      </c>
      <c r="B264" s="9" t="s">
        <v>9</v>
      </c>
      <c r="C264" s="9" t="s">
        <v>6</v>
      </c>
      <c r="D264" s="9" t="s">
        <v>48</v>
      </c>
      <c r="E264" s="9" t="s">
        <v>58</v>
      </c>
      <c r="F264" s="34">
        <v>153.5</v>
      </c>
      <c r="G264" s="40"/>
      <c r="H264" s="34">
        <v>152.4</v>
      </c>
      <c r="I264" s="34"/>
      <c r="J264" s="43">
        <f t="shared" si="26"/>
        <v>99.28338762214985</v>
      </c>
      <c r="K264" s="42"/>
    </row>
    <row r="265" spans="1:11" ht="31.5">
      <c r="A265" s="8" t="s">
        <v>62</v>
      </c>
      <c r="B265" s="9" t="s">
        <v>9</v>
      </c>
      <c r="C265" s="9" t="s">
        <v>6</v>
      </c>
      <c r="D265" s="9" t="s">
        <v>48</v>
      </c>
      <c r="E265" s="9" t="s">
        <v>61</v>
      </c>
      <c r="F265" s="34">
        <v>6</v>
      </c>
      <c r="G265" s="40"/>
      <c r="H265" s="34">
        <v>5.5</v>
      </c>
      <c r="I265" s="34"/>
      <c r="J265" s="43">
        <f t="shared" si="26"/>
        <v>91.66666666666666</v>
      </c>
      <c r="K265" s="42"/>
    </row>
    <row r="266" spans="1:11" ht="47.25">
      <c r="A266" s="6" t="s">
        <v>69</v>
      </c>
      <c r="B266" s="9" t="s">
        <v>9</v>
      </c>
      <c r="C266" s="9" t="s">
        <v>6</v>
      </c>
      <c r="D266" s="9" t="s">
        <v>48</v>
      </c>
      <c r="E266" s="9" t="s">
        <v>68</v>
      </c>
      <c r="F266" s="34">
        <v>1474.3</v>
      </c>
      <c r="G266" s="40"/>
      <c r="H266" s="34">
        <v>209.3</v>
      </c>
      <c r="I266" s="34"/>
      <c r="J266" s="43">
        <f t="shared" si="26"/>
        <v>14.19656786271451</v>
      </c>
      <c r="K266" s="42"/>
    </row>
    <row r="267" spans="1:11" ht="31.5">
      <c r="A267" s="6" t="s">
        <v>60</v>
      </c>
      <c r="B267" s="9" t="s">
        <v>9</v>
      </c>
      <c r="C267" s="9" t="s">
        <v>6</v>
      </c>
      <c r="D267" s="9" t="s">
        <v>48</v>
      </c>
      <c r="E267" s="9" t="s">
        <v>59</v>
      </c>
      <c r="F267" s="34">
        <v>102526.1</v>
      </c>
      <c r="G267" s="34">
        <v>73887.9</v>
      </c>
      <c r="H267" s="34">
        <v>28621</v>
      </c>
      <c r="I267" s="34"/>
      <c r="J267" s="43">
        <f t="shared" si="26"/>
        <v>27.91581850865292</v>
      </c>
      <c r="K267" s="42"/>
    </row>
    <row r="268" spans="1:11" ht="15.75">
      <c r="A268" s="5" t="s">
        <v>23</v>
      </c>
      <c r="B268" s="10"/>
      <c r="C268" s="10"/>
      <c r="D268" s="10"/>
      <c r="E268" s="10"/>
      <c r="F268" s="35">
        <f>F16+F33+F38+F46+F51+F59+F64+F76+F86+F95+F104+F120+F133+F150+F164+F179+F207+F212+F226+F233+F239+F246+F256+F125</f>
        <v>926864.6</v>
      </c>
      <c r="G268" s="35">
        <f>G16+G33+G38+G46+G51+G59+G64+G76+G86+G95+G104+G120+G133+G150+G164+G179+G207+G212+G226+G233+G239+G246+G256+G125</f>
        <v>618151.6</v>
      </c>
      <c r="H268" s="35">
        <f>H16+H33+H38+H46+H51+H59+H64+H76+H86+H95+H104+H120+H133+H150+H164+H179+H207+H212+H226+H233+H239+H246+H256+H125</f>
        <v>723435.6000000001</v>
      </c>
      <c r="I268" s="35">
        <f>I16+I33+I38+I46+I51+I59+I64+I76+I86+I95+I104+I120+I133+I150+I164+I179+I207+I212+I226+I233+I239+I246+I256+I125</f>
        <v>426042.9000000001</v>
      </c>
      <c r="J268" s="44">
        <f>(H268/F268*100)</f>
        <v>78.05191826292645</v>
      </c>
      <c r="K268" s="44">
        <f>(I268/G268*100)</f>
        <v>68.92207348488625</v>
      </c>
    </row>
    <row r="269" spans="1:6" ht="23.25" customHeight="1">
      <c r="A269" s="19"/>
      <c r="B269" s="14"/>
      <c r="C269" s="14"/>
      <c r="D269" s="14"/>
      <c r="E269" s="14"/>
      <c r="F269" s="13"/>
    </row>
    <row r="270" spans="1:6" ht="15.75">
      <c r="A270" s="55"/>
      <c r="B270" s="55"/>
      <c r="C270" s="55"/>
      <c r="D270" s="55"/>
      <c r="E270" s="55"/>
      <c r="F270" s="55"/>
    </row>
    <row r="271" spans="1:6" ht="15.75">
      <c r="A271" s="24" t="s">
        <v>102</v>
      </c>
      <c r="B271" s="24"/>
      <c r="C271" s="24"/>
      <c r="D271" s="24"/>
      <c r="E271" s="24"/>
      <c r="F271" s="24"/>
    </row>
    <row r="272" spans="1:9" ht="15.75">
      <c r="A272" s="3" t="s">
        <v>103</v>
      </c>
      <c r="B272" s="4"/>
      <c r="C272" s="4"/>
      <c r="D272" s="4"/>
      <c r="E272" s="4"/>
      <c r="F272" s="50"/>
      <c r="G272" s="50"/>
      <c r="H272" s="50" t="s">
        <v>151</v>
      </c>
      <c r="I272" s="50"/>
    </row>
    <row r="273" spans="1:6" ht="12.75">
      <c r="A273" s="20"/>
      <c r="B273" s="4"/>
      <c r="C273" s="4"/>
      <c r="D273" s="4"/>
      <c r="E273" s="4"/>
      <c r="F273" s="4"/>
    </row>
    <row r="274" spans="1:6" ht="12.75">
      <c r="A274" s="20"/>
      <c r="B274" s="4"/>
      <c r="C274" s="4"/>
      <c r="D274" s="4"/>
      <c r="E274" s="4"/>
      <c r="F274" s="4"/>
    </row>
    <row r="275" spans="1:6" ht="12.75">
      <c r="A275" s="20"/>
      <c r="B275" s="4"/>
      <c r="C275" s="4"/>
      <c r="D275" s="4"/>
      <c r="E275" s="4"/>
      <c r="F275" s="4"/>
    </row>
    <row r="276" spans="1:6" ht="12.75">
      <c r="A276" s="20"/>
      <c r="B276" s="4"/>
      <c r="C276" s="4"/>
      <c r="D276" s="4"/>
      <c r="E276" s="4"/>
      <c r="F276" s="4"/>
    </row>
    <row r="277" spans="1:6" ht="12.75">
      <c r="A277" s="20"/>
      <c r="B277" s="4"/>
      <c r="C277" s="4"/>
      <c r="D277" s="4"/>
      <c r="E277" s="4"/>
      <c r="F277" s="4"/>
    </row>
    <row r="278" spans="1:6" ht="12.75">
      <c r="A278" s="20"/>
      <c r="B278" s="4"/>
      <c r="C278" s="4"/>
      <c r="D278" s="4"/>
      <c r="E278" s="4"/>
      <c r="F278" s="4"/>
    </row>
    <row r="279" spans="1:6" ht="12.75">
      <c r="A279" s="20"/>
      <c r="B279" s="4"/>
      <c r="C279" s="4"/>
      <c r="D279" s="4"/>
      <c r="E279" s="4"/>
      <c r="F279" s="4"/>
    </row>
    <row r="280" spans="1:6" ht="12.75">
      <c r="A280" s="20"/>
      <c r="B280" s="4"/>
      <c r="C280" s="4"/>
      <c r="D280" s="4"/>
      <c r="E280" s="4"/>
      <c r="F280" s="4"/>
    </row>
    <row r="281" spans="1:6" ht="12.75">
      <c r="A281" s="20"/>
      <c r="B281" s="4"/>
      <c r="C281" s="4"/>
      <c r="D281" s="4"/>
      <c r="E281" s="4"/>
      <c r="F281" s="4"/>
    </row>
    <row r="282" spans="1:6" ht="15.75">
      <c r="A282" s="16"/>
      <c r="B282" s="3"/>
      <c r="C282" s="3"/>
      <c r="D282" s="3"/>
      <c r="E282" s="3"/>
      <c r="F282" s="3"/>
    </row>
    <row r="283" spans="1:6" ht="15.75">
      <c r="A283" s="16"/>
      <c r="B283" s="3"/>
      <c r="C283" s="3"/>
      <c r="D283" s="3"/>
      <c r="E283" s="3"/>
      <c r="F283" s="3"/>
    </row>
    <row r="284" spans="1:6" ht="15.75">
      <c r="A284" s="16"/>
      <c r="B284" s="3"/>
      <c r="C284" s="3"/>
      <c r="D284" s="3"/>
      <c r="E284" s="3"/>
      <c r="F284" s="3"/>
    </row>
    <row r="285" spans="1:6" ht="15.75">
      <c r="A285" s="16"/>
      <c r="B285" s="3"/>
      <c r="C285" s="3"/>
      <c r="D285" s="3"/>
      <c r="E285" s="3"/>
      <c r="F285" s="3"/>
    </row>
    <row r="286" spans="1:6" ht="15.75">
      <c r="A286" s="16"/>
      <c r="B286" s="3"/>
      <c r="C286" s="3"/>
      <c r="D286" s="3"/>
      <c r="E286" s="3"/>
      <c r="F286" s="3"/>
    </row>
    <row r="287" spans="1:6" ht="15.75">
      <c r="A287" s="16"/>
      <c r="B287" s="3"/>
      <c r="C287" s="3"/>
      <c r="D287" s="3"/>
      <c r="E287" s="3"/>
      <c r="F287" s="3"/>
    </row>
    <row r="288" spans="1:6" ht="15.75">
      <c r="A288" s="16"/>
      <c r="B288" s="3"/>
      <c r="C288" s="3"/>
      <c r="D288" s="3"/>
      <c r="E288" s="3"/>
      <c r="F288" s="3"/>
    </row>
  </sheetData>
  <sheetProtection/>
  <mergeCells count="21">
    <mergeCell ref="F272:G272"/>
    <mergeCell ref="A270:F270"/>
    <mergeCell ref="A13:A15"/>
    <mergeCell ref="B13:B15"/>
    <mergeCell ref="H13:I14"/>
    <mergeCell ref="H272:I272"/>
    <mergeCell ref="H1:K1"/>
    <mergeCell ref="H3:K3"/>
    <mergeCell ref="H5:K5"/>
    <mergeCell ref="H6:K6"/>
    <mergeCell ref="H4:K4"/>
    <mergeCell ref="A9:K11"/>
    <mergeCell ref="C13:C15"/>
    <mergeCell ref="D13:D15"/>
    <mergeCell ref="E13:E15"/>
    <mergeCell ref="J13:K14"/>
    <mergeCell ref="B1:G1"/>
    <mergeCell ref="B3:G3"/>
    <mergeCell ref="B5:G5"/>
    <mergeCell ref="B6:G6"/>
    <mergeCell ref="F13:G14"/>
  </mergeCells>
  <printOptions/>
  <pageMargins left="0.3937007874015748" right="0.3937007874015748" top="0.7874015748031497" bottom="0.3937007874015748" header="0.5118110236220472" footer="0.5118110236220472"/>
  <pageSetup horizontalDpi="600" verticalDpi="600" orientation="landscape" paperSize="9" r:id="rId1"/>
  <headerFooter differentFirst="1"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User</cp:lastModifiedBy>
  <cp:lastPrinted>2015-02-19T07:49:56Z</cp:lastPrinted>
  <dcterms:created xsi:type="dcterms:W3CDTF">1996-10-08T23:32:33Z</dcterms:created>
  <dcterms:modified xsi:type="dcterms:W3CDTF">2015-04-09T04:54:31Z</dcterms:modified>
  <cp:category/>
  <cp:version/>
  <cp:contentType/>
  <cp:contentStatus/>
</cp:coreProperties>
</file>